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P\"/>
    </mc:Choice>
  </mc:AlternateContent>
  <xr:revisionPtr revIDLastSave="0" documentId="8_{0330DCBC-8512-43FE-963E-37D85B42E9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正味財産増減計算書" sheetId="6" r:id="rId1"/>
    <sheet name="貸借対照表" sheetId="3" r:id="rId2"/>
    <sheet name="財務諸表に対する注記" sheetId="4" r:id="rId3"/>
    <sheet name="付属明細書" sheetId="5" r:id="rId4"/>
  </sheets>
  <externalReferences>
    <externalReference r:id="rId5"/>
  </externalReferences>
  <calcPr calcId="191029" calcOnSave="0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7" i="6" l="1"/>
  <c r="J127" i="6"/>
  <c r="I127" i="6"/>
  <c r="H127" i="6"/>
  <c r="G127" i="6"/>
  <c r="E127" i="6"/>
  <c r="D127" i="6"/>
  <c r="C127" i="6"/>
  <c r="K126" i="6"/>
  <c r="K127" i="6" s="1"/>
  <c r="F126" i="6"/>
  <c r="F127" i="6" s="1"/>
  <c r="N124" i="6"/>
  <c r="L124" i="6"/>
  <c r="L128" i="6" s="1"/>
  <c r="L130" i="6" s="1"/>
  <c r="K124" i="6"/>
  <c r="K128" i="6" s="1"/>
  <c r="K130" i="6" s="1"/>
  <c r="J124" i="6"/>
  <c r="J128" i="6" s="1"/>
  <c r="J130" i="6" s="1"/>
  <c r="I124" i="6"/>
  <c r="I128" i="6" s="1"/>
  <c r="I130" i="6" s="1"/>
  <c r="H124" i="6"/>
  <c r="H128" i="6" s="1"/>
  <c r="H130" i="6" s="1"/>
  <c r="G124" i="6"/>
  <c r="G128" i="6" s="1"/>
  <c r="G130" i="6" s="1"/>
  <c r="F124" i="6"/>
  <c r="F128" i="6" s="1"/>
  <c r="F130" i="6" s="1"/>
  <c r="E124" i="6"/>
  <c r="E128" i="6" s="1"/>
  <c r="E130" i="6" s="1"/>
  <c r="D124" i="6"/>
  <c r="D128" i="6" s="1"/>
  <c r="D130" i="6" s="1"/>
  <c r="C124" i="6"/>
  <c r="C128" i="6" s="1"/>
  <c r="C130" i="6" s="1"/>
  <c r="K120" i="6"/>
  <c r="F120" i="6"/>
  <c r="N120" i="6" s="1"/>
  <c r="M119" i="6"/>
  <c r="K118" i="6"/>
  <c r="F118" i="6"/>
  <c r="N118" i="6" s="1"/>
  <c r="L117" i="6"/>
  <c r="J117" i="6"/>
  <c r="H117" i="6"/>
  <c r="D117" i="6"/>
  <c r="L116" i="6"/>
  <c r="J116" i="6"/>
  <c r="I116" i="6"/>
  <c r="H116" i="6"/>
  <c r="G116" i="6"/>
  <c r="E116" i="6"/>
  <c r="D116" i="6"/>
  <c r="C116" i="6"/>
  <c r="K115" i="6"/>
  <c r="K116" i="6" s="1"/>
  <c r="F115" i="6"/>
  <c r="F116" i="6" s="1"/>
  <c r="L113" i="6"/>
  <c r="J113" i="6"/>
  <c r="I113" i="6"/>
  <c r="I117" i="6" s="1"/>
  <c r="H113" i="6"/>
  <c r="G113" i="6"/>
  <c r="G117" i="6" s="1"/>
  <c r="E113" i="6"/>
  <c r="E117" i="6" s="1"/>
  <c r="D113" i="6"/>
  <c r="C113" i="6"/>
  <c r="C117" i="6" s="1"/>
  <c r="K112" i="6"/>
  <c r="K113" i="6" s="1"/>
  <c r="K117" i="6" s="1"/>
  <c r="F112" i="6"/>
  <c r="F113" i="6" s="1"/>
  <c r="F117" i="6" s="1"/>
  <c r="N111" i="6"/>
  <c r="J108" i="6"/>
  <c r="I108" i="6"/>
  <c r="H108" i="6"/>
  <c r="G108" i="6"/>
  <c r="E108" i="6"/>
  <c r="D108" i="6"/>
  <c r="C108" i="6"/>
  <c r="L107" i="6"/>
  <c r="L108" i="6" s="1"/>
  <c r="K107" i="6"/>
  <c r="F107" i="6"/>
  <c r="N107" i="6" s="1"/>
  <c r="K106" i="6"/>
  <c r="K108" i="6" s="1"/>
  <c r="F106" i="6"/>
  <c r="N106" i="6" s="1"/>
  <c r="K105" i="6"/>
  <c r="F105" i="6"/>
  <c r="N105" i="6" s="1"/>
  <c r="N108" i="6" s="1"/>
  <c r="L101" i="6"/>
  <c r="J101" i="6"/>
  <c r="I101" i="6"/>
  <c r="H101" i="6"/>
  <c r="G101" i="6"/>
  <c r="F101" i="6"/>
  <c r="E101" i="6"/>
  <c r="D101" i="6"/>
  <c r="C101" i="6"/>
  <c r="N100" i="6"/>
  <c r="L100" i="6"/>
  <c r="K100" i="6"/>
  <c r="F100" i="6"/>
  <c r="N99" i="6"/>
  <c r="L99" i="6"/>
  <c r="K99" i="6"/>
  <c r="F99" i="6"/>
  <c r="N98" i="6"/>
  <c r="L98" i="6"/>
  <c r="K98" i="6"/>
  <c r="F98" i="6"/>
  <c r="N97" i="6"/>
  <c r="L97" i="6"/>
  <c r="K97" i="6"/>
  <c r="F97" i="6"/>
  <c r="N96" i="6"/>
  <c r="L96" i="6"/>
  <c r="K96" i="6"/>
  <c r="F96" i="6"/>
  <c r="N95" i="6"/>
  <c r="L95" i="6"/>
  <c r="K95" i="6"/>
  <c r="F95" i="6"/>
  <c r="N94" i="6"/>
  <c r="L94" i="6"/>
  <c r="K94" i="6"/>
  <c r="F94" i="6"/>
  <c r="N93" i="6"/>
  <c r="L93" i="6"/>
  <c r="K93" i="6"/>
  <c r="F93" i="6"/>
  <c r="N92" i="6"/>
  <c r="L92" i="6"/>
  <c r="K92" i="6"/>
  <c r="F92" i="6"/>
  <c r="N91" i="6"/>
  <c r="L91" i="6"/>
  <c r="K91" i="6"/>
  <c r="F91" i="6"/>
  <c r="N90" i="6"/>
  <c r="L90" i="6"/>
  <c r="K90" i="6"/>
  <c r="F90" i="6"/>
  <c r="N89" i="6"/>
  <c r="L89" i="6"/>
  <c r="K89" i="6"/>
  <c r="F89" i="6"/>
  <c r="N88" i="6"/>
  <c r="L88" i="6"/>
  <c r="K88" i="6"/>
  <c r="F88" i="6"/>
  <c r="N87" i="6"/>
  <c r="L87" i="6"/>
  <c r="K87" i="6"/>
  <c r="F87" i="6"/>
  <c r="N86" i="6"/>
  <c r="L86" i="6"/>
  <c r="K86" i="6"/>
  <c r="F86" i="6"/>
  <c r="N85" i="6"/>
  <c r="L85" i="6"/>
  <c r="K85" i="6"/>
  <c r="F85" i="6"/>
  <c r="N84" i="6"/>
  <c r="L84" i="6"/>
  <c r="K84" i="6"/>
  <c r="F84" i="6"/>
  <c r="N83" i="6"/>
  <c r="L83" i="6"/>
  <c r="K83" i="6"/>
  <c r="F83" i="6"/>
  <c r="N82" i="6"/>
  <c r="L82" i="6"/>
  <c r="K82" i="6"/>
  <c r="F82" i="6"/>
  <c r="N81" i="6"/>
  <c r="L81" i="6"/>
  <c r="K81" i="6"/>
  <c r="F81" i="6"/>
  <c r="N80" i="6"/>
  <c r="L80" i="6"/>
  <c r="K80" i="6"/>
  <c r="F80" i="6"/>
  <c r="N79" i="6"/>
  <c r="L79" i="6"/>
  <c r="K79" i="6"/>
  <c r="F79" i="6"/>
  <c r="N78" i="6"/>
  <c r="L78" i="6"/>
  <c r="K78" i="6"/>
  <c r="F78" i="6"/>
  <c r="N77" i="6"/>
  <c r="L77" i="6"/>
  <c r="K77" i="6"/>
  <c r="F77" i="6"/>
  <c r="N76" i="6"/>
  <c r="L76" i="6"/>
  <c r="K76" i="6"/>
  <c r="F76" i="6"/>
  <c r="N75" i="6"/>
  <c r="N101" i="6" s="1"/>
  <c r="L75" i="6"/>
  <c r="K75" i="6"/>
  <c r="F75" i="6"/>
  <c r="K74" i="6"/>
  <c r="K101" i="6" s="1"/>
  <c r="L73" i="6"/>
  <c r="L102" i="6" s="1"/>
  <c r="J72" i="6"/>
  <c r="I72" i="6"/>
  <c r="H72" i="6"/>
  <c r="G72" i="6"/>
  <c r="K72" i="6" s="1"/>
  <c r="E72" i="6"/>
  <c r="D72" i="6"/>
  <c r="F72" i="6" s="1"/>
  <c r="N72" i="6" s="1"/>
  <c r="C72" i="6"/>
  <c r="J71" i="6"/>
  <c r="I71" i="6"/>
  <c r="H71" i="6"/>
  <c r="G71" i="6"/>
  <c r="E71" i="6"/>
  <c r="D71" i="6"/>
  <c r="C71" i="6"/>
  <c r="J70" i="6"/>
  <c r="I70" i="6"/>
  <c r="H70" i="6"/>
  <c r="G70" i="6"/>
  <c r="K70" i="6" s="1"/>
  <c r="E70" i="6"/>
  <c r="D70" i="6"/>
  <c r="C70" i="6"/>
  <c r="F70" i="6" s="1"/>
  <c r="J69" i="6"/>
  <c r="I69" i="6"/>
  <c r="H69" i="6"/>
  <c r="G69" i="6"/>
  <c r="K69" i="6" s="1"/>
  <c r="E69" i="6"/>
  <c r="D69" i="6"/>
  <c r="C69" i="6"/>
  <c r="F69" i="6" s="1"/>
  <c r="N69" i="6" s="1"/>
  <c r="J68" i="6"/>
  <c r="I68" i="6"/>
  <c r="H68" i="6"/>
  <c r="G68" i="6"/>
  <c r="K68" i="6" s="1"/>
  <c r="E68" i="6"/>
  <c r="D68" i="6"/>
  <c r="C68" i="6"/>
  <c r="F68" i="6" s="1"/>
  <c r="J67" i="6"/>
  <c r="I67" i="6"/>
  <c r="H67" i="6"/>
  <c r="G67" i="6"/>
  <c r="K67" i="6" s="1"/>
  <c r="E67" i="6"/>
  <c r="D67" i="6"/>
  <c r="C67" i="6"/>
  <c r="F67" i="6" s="1"/>
  <c r="N67" i="6" s="1"/>
  <c r="J66" i="6"/>
  <c r="I66" i="6"/>
  <c r="H66" i="6"/>
  <c r="G66" i="6"/>
  <c r="K66" i="6" s="1"/>
  <c r="E66" i="6"/>
  <c r="D66" i="6"/>
  <c r="C66" i="6"/>
  <c r="F66" i="6" s="1"/>
  <c r="J65" i="6"/>
  <c r="I65" i="6"/>
  <c r="H65" i="6"/>
  <c r="G65" i="6"/>
  <c r="K65" i="6" s="1"/>
  <c r="E65" i="6"/>
  <c r="D65" i="6"/>
  <c r="C65" i="6"/>
  <c r="J64" i="6"/>
  <c r="I64" i="6"/>
  <c r="H64" i="6"/>
  <c r="G64" i="6"/>
  <c r="K64" i="6" s="1"/>
  <c r="E64" i="6"/>
  <c r="D64" i="6"/>
  <c r="C64" i="6"/>
  <c r="F64" i="6" s="1"/>
  <c r="J63" i="6"/>
  <c r="I63" i="6"/>
  <c r="H63" i="6"/>
  <c r="G63" i="6"/>
  <c r="E63" i="6"/>
  <c r="D63" i="6"/>
  <c r="F63" i="6" s="1"/>
  <c r="C63" i="6"/>
  <c r="J62" i="6"/>
  <c r="I62" i="6"/>
  <c r="H62" i="6"/>
  <c r="G62" i="6"/>
  <c r="K62" i="6" s="1"/>
  <c r="E62" i="6"/>
  <c r="D62" i="6"/>
  <c r="F62" i="6" s="1"/>
  <c r="N62" i="6" s="1"/>
  <c r="C62" i="6"/>
  <c r="J61" i="6"/>
  <c r="I61" i="6"/>
  <c r="H61" i="6"/>
  <c r="G61" i="6"/>
  <c r="E61" i="6"/>
  <c r="D61" i="6"/>
  <c r="F61" i="6" s="1"/>
  <c r="C61" i="6"/>
  <c r="J60" i="6"/>
  <c r="I60" i="6"/>
  <c r="H60" i="6"/>
  <c r="G60" i="6"/>
  <c r="K60" i="6" s="1"/>
  <c r="E60" i="6"/>
  <c r="D60" i="6"/>
  <c r="F60" i="6" s="1"/>
  <c r="N60" i="6" s="1"/>
  <c r="C60" i="6"/>
  <c r="J59" i="6"/>
  <c r="I59" i="6"/>
  <c r="H59" i="6"/>
  <c r="G59" i="6"/>
  <c r="E59" i="6"/>
  <c r="D59" i="6"/>
  <c r="F59" i="6" s="1"/>
  <c r="C59" i="6"/>
  <c r="J58" i="6"/>
  <c r="I58" i="6"/>
  <c r="H58" i="6"/>
  <c r="G58" i="6"/>
  <c r="K58" i="6" s="1"/>
  <c r="E58" i="6"/>
  <c r="D58" i="6"/>
  <c r="F58" i="6" s="1"/>
  <c r="N58" i="6" s="1"/>
  <c r="C58" i="6"/>
  <c r="J57" i="6"/>
  <c r="I57" i="6"/>
  <c r="H57" i="6"/>
  <c r="G57" i="6"/>
  <c r="E57" i="6"/>
  <c r="D57" i="6"/>
  <c r="F57" i="6" s="1"/>
  <c r="C57" i="6"/>
  <c r="J56" i="6"/>
  <c r="I56" i="6"/>
  <c r="H56" i="6"/>
  <c r="G56" i="6"/>
  <c r="K56" i="6" s="1"/>
  <c r="E56" i="6"/>
  <c r="D56" i="6"/>
  <c r="F56" i="6" s="1"/>
  <c r="N56" i="6" s="1"/>
  <c r="C56" i="6"/>
  <c r="J55" i="6"/>
  <c r="I55" i="6"/>
  <c r="H55" i="6"/>
  <c r="G55" i="6"/>
  <c r="E55" i="6"/>
  <c r="D55" i="6"/>
  <c r="F55" i="6" s="1"/>
  <c r="C55" i="6"/>
  <c r="J54" i="6"/>
  <c r="I54" i="6"/>
  <c r="H54" i="6"/>
  <c r="G54" i="6"/>
  <c r="K54" i="6" s="1"/>
  <c r="E54" i="6"/>
  <c r="D54" i="6"/>
  <c r="F54" i="6" s="1"/>
  <c r="N54" i="6" s="1"/>
  <c r="C54" i="6"/>
  <c r="J53" i="6"/>
  <c r="I53" i="6"/>
  <c r="H53" i="6"/>
  <c r="G53" i="6"/>
  <c r="E53" i="6"/>
  <c r="D53" i="6"/>
  <c r="F53" i="6" s="1"/>
  <c r="C53" i="6"/>
  <c r="J52" i="6"/>
  <c r="I52" i="6"/>
  <c r="H52" i="6"/>
  <c r="G52" i="6"/>
  <c r="K52" i="6" s="1"/>
  <c r="E52" i="6"/>
  <c r="D52" i="6"/>
  <c r="F52" i="6" s="1"/>
  <c r="N52" i="6" s="1"/>
  <c r="C52" i="6"/>
  <c r="J51" i="6"/>
  <c r="I51" i="6"/>
  <c r="H51" i="6"/>
  <c r="G51" i="6"/>
  <c r="E51" i="6"/>
  <c r="D51" i="6"/>
  <c r="F51" i="6" s="1"/>
  <c r="C51" i="6"/>
  <c r="J50" i="6"/>
  <c r="I50" i="6"/>
  <c r="H50" i="6"/>
  <c r="G50" i="6"/>
  <c r="K50" i="6" s="1"/>
  <c r="E50" i="6"/>
  <c r="D50" i="6"/>
  <c r="F50" i="6" s="1"/>
  <c r="N50" i="6" s="1"/>
  <c r="C50" i="6"/>
  <c r="J49" i="6"/>
  <c r="I49" i="6"/>
  <c r="H49" i="6"/>
  <c r="G49" i="6"/>
  <c r="E49" i="6"/>
  <c r="D49" i="6"/>
  <c r="F49" i="6" s="1"/>
  <c r="C49" i="6"/>
  <c r="J48" i="6"/>
  <c r="I48" i="6"/>
  <c r="H48" i="6"/>
  <c r="G48" i="6"/>
  <c r="K48" i="6" s="1"/>
  <c r="E48" i="6"/>
  <c r="D48" i="6"/>
  <c r="F48" i="6" s="1"/>
  <c r="N48" i="6" s="1"/>
  <c r="C48" i="6"/>
  <c r="J47" i="6"/>
  <c r="I47" i="6"/>
  <c r="H47" i="6"/>
  <c r="G47" i="6"/>
  <c r="E47" i="6"/>
  <c r="D47" i="6"/>
  <c r="F47" i="6" s="1"/>
  <c r="C47" i="6"/>
  <c r="J46" i="6"/>
  <c r="I46" i="6"/>
  <c r="H46" i="6"/>
  <c r="G46" i="6"/>
  <c r="K46" i="6" s="1"/>
  <c r="E46" i="6"/>
  <c r="D46" i="6"/>
  <c r="F46" i="6" s="1"/>
  <c r="N46" i="6" s="1"/>
  <c r="C46" i="6"/>
  <c r="J45" i="6"/>
  <c r="I45" i="6"/>
  <c r="H45" i="6"/>
  <c r="G45" i="6"/>
  <c r="E45" i="6"/>
  <c r="C45" i="6"/>
  <c r="J44" i="6"/>
  <c r="I44" i="6"/>
  <c r="H44" i="6"/>
  <c r="G44" i="6"/>
  <c r="K44" i="6" s="1"/>
  <c r="E44" i="6"/>
  <c r="D44" i="6"/>
  <c r="F44" i="6" s="1"/>
  <c r="N44" i="6" s="1"/>
  <c r="C44" i="6"/>
  <c r="J43" i="6"/>
  <c r="I43" i="6"/>
  <c r="H43" i="6"/>
  <c r="G43" i="6"/>
  <c r="E43" i="6"/>
  <c r="D43" i="6"/>
  <c r="F43" i="6" s="1"/>
  <c r="C43" i="6"/>
  <c r="J42" i="6"/>
  <c r="I42" i="6"/>
  <c r="H42" i="6"/>
  <c r="G42" i="6"/>
  <c r="K42" i="6" s="1"/>
  <c r="E42" i="6"/>
  <c r="D42" i="6"/>
  <c r="F42" i="6" s="1"/>
  <c r="N42" i="6" s="1"/>
  <c r="C42" i="6"/>
  <c r="J41" i="6"/>
  <c r="I41" i="6"/>
  <c r="H41" i="6"/>
  <c r="G41" i="6"/>
  <c r="E41" i="6"/>
  <c r="D41" i="6"/>
  <c r="F41" i="6" s="1"/>
  <c r="C41" i="6"/>
  <c r="J40" i="6"/>
  <c r="I40" i="6"/>
  <c r="H40" i="6"/>
  <c r="G40" i="6"/>
  <c r="K40" i="6" s="1"/>
  <c r="E40" i="6"/>
  <c r="D40" i="6"/>
  <c r="F40" i="6" s="1"/>
  <c r="N40" i="6" s="1"/>
  <c r="C40" i="6"/>
  <c r="J39" i="6"/>
  <c r="J73" i="6" s="1"/>
  <c r="J102" i="6" s="1"/>
  <c r="I39" i="6"/>
  <c r="I73" i="6" s="1"/>
  <c r="I102" i="6" s="1"/>
  <c r="H39" i="6"/>
  <c r="H73" i="6" s="1"/>
  <c r="H102" i="6" s="1"/>
  <c r="G39" i="6"/>
  <c r="G73" i="6" s="1"/>
  <c r="E39" i="6"/>
  <c r="D39" i="6"/>
  <c r="C39" i="6"/>
  <c r="M36" i="6"/>
  <c r="L35" i="6"/>
  <c r="J35" i="6"/>
  <c r="I35" i="6"/>
  <c r="H35" i="6"/>
  <c r="G35" i="6"/>
  <c r="K35" i="6" s="1"/>
  <c r="E35" i="6"/>
  <c r="D35" i="6"/>
  <c r="C35" i="6"/>
  <c r="F35" i="6" s="1"/>
  <c r="L34" i="6"/>
  <c r="J34" i="6"/>
  <c r="I34" i="6"/>
  <c r="H34" i="6"/>
  <c r="G34" i="6"/>
  <c r="E34" i="6"/>
  <c r="D34" i="6"/>
  <c r="F34" i="6" s="1"/>
  <c r="C34" i="6"/>
  <c r="L33" i="6"/>
  <c r="J33" i="6"/>
  <c r="I33" i="6"/>
  <c r="H33" i="6"/>
  <c r="G33" i="6"/>
  <c r="G29" i="6" s="1"/>
  <c r="G27" i="6" s="1"/>
  <c r="E33" i="6"/>
  <c r="D33" i="6"/>
  <c r="C33" i="6"/>
  <c r="F33" i="6" s="1"/>
  <c r="L32" i="6"/>
  <c r="J32" i="6"/>
  <c r="I32" i="6"/>
  <c r="H32" i="6"/>
  <c r="G32" i="6"/>
  <c r="K32" i="6" s="1"/>
  <c r="E32" i="6"/>
  <c r="D32" i="6"/>
  <c r="F32" i="6" s="1"/>
  <c r="N32" i="6" s="1"/>
  <c r="C32" i="6"/>
  <c r="L31" i="6"/>
  <c r="J31" i="6"/>
  <c r="I31" i="6"/>
  <c r="H31" i="6"/>
  <c r="G31" i="6"/>
  <c r="K31" i="6" s="1"/>
  <c r="E31" i="6"/>
  <c r="D31" i="6"/>
  <c r="C31" i="6"/>
  <c r="F31" i="6" s="1"/>
  <c r="L30" i="6"/>
  <c r="J30" i="6"/>
  <c r="J29" i="6" s="1"/>
  <c r="I30" i="6"/>
  <c r="H30" i="6"/>
  <c r="H29" i="6" s="1"/>
  <c r="G30" i="6"/>
  <c r="E30" i="6"/>
  <c r="D30" i="6"/>
  <c r="D29" i="6" s="1"/>
  <c r="C30" i="6"/>
  <c r="I29" i="6"/>
  <c r="I27" i="6" s="1"/>
  <c r="E29" i="6"/>
  <c r="E27" i="6" s="1"/>
  <c r="L28" i="6"/>
  <c r="J28" i="6"/>
  <c r="I28" i="6"/>
  <c r="H28" i="6"/>
  <c r="G28" i="6"/>
  <c r="K28" i="6" s="1"/>
  <c r="E28" i="6"/>
  <c r="D28" i="6"/>
  <c r="C28" i="6"/>
  <c r="L26" i="6"/>
  <c r="J26" i="6"/>
  <c r="I26" i="6"/>
  <c r="H26" i="6"/>
  <c r="H22" i="6" s="1"/>
  <c r="G26" i="6"/>
  <c r="E26" i="6"/>
  <c r="D26" i="6"/>
  <c r="D22" i="6" s="1"/>
  <c r="C26" i="6"/>
  <c r="L25" i="6"/>
  <c r="J25" i="6"/>
  <c r="I25" i="6"/>
  <c r="H25" i="6"/>
  <c r="G25" i="6"/>
  <c r="K25" i="6" s="1"/>
  <c r="N25" i="6" s="1"/>
  <c r="E25" i="6"/>
  <c r="D25" i="6"/>
  <c r="C25" i="6"/>
  <c r="F25" i="6" s="1"/>
  <c r="L24" i="6"/>
  <c r="L22" i="6" s="1"/>
  <c r="J24" i="6"/>
  <c r="I24" i="6"/>
  <c r="H24" i="6"/>
  <c r="G24" i="6"/>
  <c r="K24" i="6" s="1"/>
  <c r="E24" i="6"/>
  <c r="D24" i="6"/>
  <c r="F24" i="6" s="1"/>
  <c r="N24" i="6" s="1"/>
  <c r="C24" i="6"/>
  <c r="L23" i="6"/>
  <c r="J23" i="6"/>
  <c r="I23" i="6"/>
  <c r="H23" i="6"/>
  <c r="G23" i="6"/>
  <c r="E23" i="6"/>
  <c r="E22" i="6" s="1"/>
  <c r="D23" i="6"/>
  <c r="C23" i="6"/>
  <c r="J22" i="6"/>
  <c r="L21" i="6"/>
  <c r="J21" i="6"/>
  <c r="I21" i="6"/>
  <c r="H21" i="6"/>
  <c r="G21" i="6"/>
  <c r="K21" i="6" s="1"/>
  <c r="D21" i="6"/>
  <c r="C21" i="6"/>
  <c r="F21" i="6" s="1"/>
  <c r="N21" i="6" s="1"/>
  <c r="L20" i="6"/>
  <c r="J20" i="6"/>
  <c r="I20" i="6"/>
  <c r="H20" i="6"/>
  <c r="G20" i="6"/>
  <c r="E20" i="6"/>
  <c r="E19" i="6" s="1"/>
  <c r="D20" i="6"/>
  <c r="C20" i="6"/>
  <c r="L19" i="6"/>
  <c r="J19" i="6"/>
  <c r="H19" i="6"/>
  <c r="D19" i="6"/>
  <c r="L18" i="6"/>
  <c r="J18" i="6"/>
  <c r="I18" i="6"/>
  <c r="H18" i="6"/>
  <c r="G18" i="6"/>
  <c r="K18" i="6" s="1"/>
  <c r="E18" i="6"/>
  <c r="D18" i="6"/>
  <c r="D17" i="6" s="1"/>
  <c r="C18" i="6"/>
  <c r="L17" i="6"/>
  <c r="J17" i="6"/>
  <c r="I17" i="6"/>
  <c r="H17" i="6"/>
  <c r="E17" i="6"/>
  <c r="C17" i="6"/>
  <c r="L16" i="6"/>
  <c r="J16" i="6"/>
  <c r="I16" i="6"/>
  <c r="H16" i="6"/>
  <c r="G16" i="6"/>
  <c r="K16" i="6" s="1"/>
  <c r="E16" i="6"/>
  <c r="D16" i="6"/>
  <c r="F16" i="6" s="1"/>
  <c r="N16" i="6" s="1"/>
  <c r="C16" i="6"/>
  <c r="L15" i="6"/>
  <c r="J15" i="6"/>
  <c r="I15" i="6"/>
  <c r="I14" i="6" s="1"/>
  <c r="H15" i="6"/>
  <c r="G15" i="6"/>
  <c r="G14" i="6" s="1"/>
  <c r="K14" i="6" s="1"/>
  <c r="E15" i="6"/>
  <c r="E14" i="6" s="1"/>
  <c r="D15" i="6"/>
  <c r="C15" i="6"/>
  <c r="F15" i="6" s="1"/>
  <c r="L14" i="6"/>
  <c r="J14" i="6"/>
  <c r="H14" i="6"/>
  <c r="D14" i="6"/>
  <c r="L13" i="6"/>
  <c r="J13" i="6"/>
  <c r="I13" i="6"/>
  <c r="I12" i="6" s="1"/>
  <c r="H13" i="6"/>
  <c r="G13" i="6"/>
  <c r="G12" i="6" s="1"/>
  <c r="K12" i="6" s="1"/>
  <c r="E13" i="6"/>
  <c r="E12" i="6" s="1"/>
  <c r="D13" i="6"/>
  <c r="C13" i="6"/>
  <c r="F13" i="6" s="1"/>
  <c r="L12" i="6"/>
  <c r="J12" i="6"/>
  <c r="H12" i="6"/>
  <c r="D12" i="6"/>
  <c r="L11" i="6"/>
  <c r="J11" i="6"/>
  <c r="I11" i="6"/>
  <c r="I10" i="6" s="1"/>
  <c r="H11" i="6"/>
  <c r="G11" i="6"/>
  <c r="G10" i="6" s="1"/>
  <c r="E11" i="6"/>
  <c r="E10" i="6" s="1"/>
  <c r="E36" i="6" s="1"/>
  <c r="D11" i="6"/>
  <c r="C11" i="6"/>
  <c r="F11" i="6" s="1"/>
  <c r="L10" i="6"/>
  <c r="J10" i="6"/>
  <c r="H10" i="6"/>
  <c r="D10" i="6"/>
  <c r="C3" i="6"/>
  <c r="K10" i="6" l="1"/>
  <c r="D36" i="6"/>
  <c r="N13" i="6"/>
  <c r="F17" i="6"/>
  <c r="N17" i="6" s="1"/>
  <c r="N31" i="6"/>
  <c r="N35" i="6"/>
  <c r="F23" i="6"/>
  <c r="C22" i="6"/>
  <c r="F22" i="6" s="1"/>
  <c r="F26" i="6"/>
  <c r="K11" i="6"/>
  <c r="N11" i="6" s="1"/>
  <c r="K13" i="6"/>
  <c r="K15" i="6"/>
  <c r="N15" i="6" s="1"/>
  <c r="G17" i="6"/>
  <c r="K17" i="6" s="1"/>
  <c r="F20" i="6"/>
  <c r="C19" i="6"/>
  <c r="F19" i="6" s="1"/>
  <c r="L27" i="6"/>
  <c r="L36" i="6" s="1"/>
  <c r="L103" i="6" s="1"/>
  <c r="L109" i="6" s="1"/>
  <c r="L119" i="6" s="1"/>
  <c r="L121" i="6" s="1"/>
  <c r="L131" i="6" s="1"/>
  <c r="F30" i="6"/>
  <c r="K33" i="6"/>
  <c r="N33" i="6" s="1"/>
  <c r="F39" i="6"/>
  <c r="D45" i="6"/>
  <c r="F45" i="6" s="1"/>
  <c r="C10" i="6"/>
  <c r="C12" i="6"/>
  <c r="F12" i="6" s="1"/>
  <c r="N12" i="6" s="1"/>
  <c r="C14" i="6"/>
  <c r="F14" i="6" s="1"/>
  <c r="N14" i="6" s="1"/>
  <c r="F18" i="6"/>
  <c r="N18" i="6" s="1"/>
  <c r="G19" i="6"/>
  <c r="I19" i="6"/>
  <c r="K20" i="6"/>
  <c r="K19" i="6" s="1"/>
  <c r="G22" i="6"/>
  <c r="I22" i="6"/>
  <c r="I36" i="6" s="1"/>
  <c r="I103" i="6" s="1"/>
  <c r="I109" i="6" s="1"/>
  <c r="I119" i="6" s="1"/>
  <c r="I121" i="6" s="1"/>
  <c r="I131" i="6" s="1"/>
  <c r="K23" i="6"/>
  <c r="K26" i="6"/>
  <c r="D27" i="6"/>
  <c r="F28" i="6"/>
  <c r="N28" i="6" s="1"/>
  <c r="H27" i="6"/>
  <c r="K27" i="6" s="1"/>
  <c r="J27" i="6"/>
  <c r="J36" i="6" s="1"/>
  <c r="J103" i="6" s="1"/>
  <c r="J109" i="6" s="1"/>
  <c r="J119" i="6" s="1"/>
  <c r="J121" i="6" s="1"/>
  <c r="J131" i="6" s="1"/>
  <c r="C29" i="6"/>
  <c r="C27" i="6" s="1"/>
  <c r="F27" i="6" s="1"/>
  <c r="K30" i="6"/>
  <c r="L29" i="6"/>
  <c r="K34" i="6"/>
  <c r="N34" i="6" s="1"/>
  <c r="K41" i="6"/>
  <c r="N41" i="6" s="1"/>
  <c r="K43" i="6"/>
  <c r="N43" i="6" s="1"/>
  <c r="K45" i="6"/>
  <c r="K47" i="6"/>
  <c r="N47" i="6" s="1"/>
  <c r="K49" i="6"/>
  <c r="N49" i="6" s="1"/>
  <c r="K51" i="6"/>
  <c r="N51" i="6" s="1"/>
  <c r="K53" i="6"/>
  <c r="N53" i="6" s="1"/>
  <c r="K55" i="6"/>
  <c r="N55" i="6" s="1"/>
  <c r="K57" i="6"/>
  <c r="N57" i="6" s="1"/>
  <c r="K59" i="6"/>
  <c r="N59" i="6" s="1"/>
  <c r="K61" i="6"/>
  <c r="N61" i="6" s="1"/>
  <c r="K63" i="6"/>
  <c r="N63" i="6" s="1"/>
  <c r="N64" i="6"/>
  <c r="N66" i="6"/>
  <c r="F65" i="6"/>
  <c r="N65" i="6" s="1"/>
  <c r="N68" i="6"/>
  <c r="N70" i="6"/>
  <c r="C73" i="6"/>
  <c r="E73" i="6"/>
  <c r="E102" i="6" s="1"/>
  <c r="E103" i="6" s="1"/>
  <c r="E109" i="6" s="1"/>
  <c r="E119" i="6" s="1"/>
  <c r="E121" i="6" s="1"/>
  <c r="E131" i="6" s="1"/>
  <c r="G102" i="6"/>
  <c r="K102" i="6" s="1"/>
  <c r="K73" i="6"/>
  <c r="K39" i="6"/>
  <c r="K71" i="6"/>
  <c r="N71" i="6" s="1"/>
  <c r="F108" i="6"/>
  <c r="N112" i="6"/>
  <c r="N113" i="6" s="1"/>
  <c r="N117" i="6" s="1"/>
  <c r="N115" i="6"/>
  <c r="N116" i="6" s="1"/>
  <c r="N126" i="6"/>
  <c r="N127" i="6" s="1"/>
  <c r="N128" i="6" s="1"/>
  <c r="N130" i="6" s="1"/>
  <c r="C102" i="6" l="1"/>
  <c r="K29" i="6"/>
  <c r="C36" i="6"/>
  <c r="F10" i="6"/>
  <c r="N39" i="6"/>
  <c r="N20" i="6"/>
  <c r="N19" i="6" s="1"/>
  <c r="N27" i="6"/>
  <c r="K22" i="6"/>
  <c r="N22" i="6" s="1"/>
  <c r="N45" i="6"/>
  <c r="D73" i="6"/>
  <c r="D102" i="6" s="1"/>
  <c r="D103" i="6" s="1"/>
  <c r="D109" i="6" s="1"/>
  <c r="D119" i="6" s="1"/>
  <c r="D121" i="6" s="1"/>
  <c r="D131" i="6" s="1"/>
  <c r="N30" i="6"/>
  <c r="F29" i="6"/>
  <c r="N29" i="6" s="1"/>
  <c r="N26" i="6"/>
  <c r="N23" i="6"/>
  <c r="H36" i="6"/>
  <c r="H103" i="6" s="1"/>
  <c r="H109" i="6" s="1"/>
  <c r="H119" i="6" s="1"/>
  <c r="H121" i="6" s="1"/>
  <c r="H131" i="6" s="1"/>
  <c r="G36" i="6"/>
  <c r="G103" i="6" s="1"/>
  <c r="G109" i="6" s="1"/>
  <c r="G119" i="6" s="1"/>
  <c r="G121" i="6" s="1"/>
  <c r="G131" i="6" l="1"/>
  <c r="K121" i="6"/>
  <c r="K131" i="6" s="1"/>
  <c r="K36" i="6"/>
  <c r="K103" i="6" s="1"/>
  <c r="K109" i="6" s="1"/>
  <c r="K119" i="6" s="1"/>
  <c r="F36" i="6"/>
  <c r="N10" i="6"/>
  <c r="N36" i="6" s="1"/>
  <c r="N103" i="6" s="1"/>
  <c r="N109" i="6" s="1"/>
  <c r="N119" i="6" s="1"/>
  <c r="N121" i="6" s="1"/>
  <c r="N131" i="6" s="1"/>
  <c r="F102" i="6"/>
  <c r="C103" i="6"/>
  <c r="C109" i="6" s="1"/>
  <c r="C119" i="6" s="1"/>
  <c r="C121" i="6" s="1"/>
  <c r="C131" i="6" s="1"/>
  <c r="F73" i="6"/>
  <c r="N73" i="6" s="1"/>
  <c r="N102" i="6" s="1"/>
  <c r="F20" i="5"/>
  <c r="D15" i="5"/>
  <c r="B15" i="5"/>
  <c r="C14" i="5"/>
  <c r="C13" i="5"/>
  <c r="C12" i="5"/>
  <c r="C11" i="5"/>
  <c r="C10" i="5"/>
  <c r="C9" i="5"/>
  <c r="C8" i="5"/>
  <c r="C7" i="5"/>
  <c r="C6" i="5"/>
  <c r="C15" i="5" s="1"/>
  <c r="C90" i="4"/>
  <c r="B90" i="4"/>
  <c r="G72" i="4"/>
  <c r="B72" i="4"/>
  <c r="D71" i="4"/>
  <c r="D70" i="4"/>
  <c r="D69" i="4"/>
  <c r="D68" i="4"/>
  <c r="D67" i="4"/>
  <c r="D66" i="4"/>
  <c r="D65" i="4"/>
  <c r="D64" i="4"/>
  <c r="D63" i="4"/>
  <c r="D72" i="4" s="1"/>
  <c r="H53" i="4"/>
  <c r="H54" i="4" s="1"/>
  <c r="F53" i="4"/>
  <c r="F54" i="4" s="1"/>
  <c r="C53" i="4"/>
  <c r="C54" i="4" s="1"/>
  <c r="B53" i="4"/>
  <c r="B54" i="4" s="1"/>
  <c r="F46" i="4"/>
  <c r="C46" i="4"/>
  <c r="B46" i="4"/>
  <c r="E36" i="4"/>
  <c r="E37" i="4" s="1"/>
  <c r="C36" i="4"/>
  <c r="C37" i="4" s="1"/>
  <c r="B36" i="4"/>
  <c r="G35" i="4"/>
  <c r="G34" i="4"/>
  <c r="G33" i="4"/>
  <c r="G32" i="4"/>
  <c r="G31" i="4"/>
  <c r="E29" i="4"/>
  <c r="B29" i="4"/>
  <c r="B37" i="4" s="1"/>
  <c r="G28" i="4"/>
  <c r="F103" i="6" l="1"/>
  <c r="F109" i="6" s="1"/>
  <c r="F119" i="6" s="1"/>
  <c r="F121" i="6" s="1"/>
  <c r="F131" i="6" s="1"/>
  <c r="G37" i="4"/>
  <c r="G36" i="4"/>
  <c r="G29" i="4"/>
  <c r="D90" i="3" l="1"/>
  <c r="E90" i="3"/>
  <c r="F90" i="3"/>
  <c r="G90" i="3"/>
  <c r="H90" i="3"/>
  <c r="I90" i="3"/>
  <c r="J90" i="3"/>
  <c r="K90" i="3"/>
  <c r="L90" i="3"/>
  <c r="M90" i="3"/>
  <c r="N90" i="3"/>
  <c r="O90" i="3"/>
  <c r="C89" i="3"/>
  <c r="I87" i="3"/>
  <c r="D87" i="3"/>
  <c r="E87" i="3"/>
  <c r="F87" i="3"/>
  <c r="G87" i="3"/>
  <c r="H87" i="3"/>
  <c r="J87" i="3"/>
  <c r="K87" i="3"/>
  <c r="L87" i="3"/>
  <c r="M87" i="3"/>
  <c r="N87" i="3"/>
  <c r="O87" i="3"/>
  <c r="C90" i="3"/>
  <c r="C87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D81" i="3"/>
  <c r="E81" i="3"/>
  <c r="F81" i="3"/>
  <c r="G81" i="3"/>
  <c r="H81" i="3"/>
  <c r="I81" i="3"/>
  <c r="J81" i="3"/>
  <c r="K81" i="3"/>
  <c r="L81" i="3"/>
  <c r="M81" i="3"/>
  <c r="N81" i="3"/>
  <c r="O81" i="3"/>
  <c r="C81" i="3"/>
  <c r="D75" i="3"/>
  <c r="E75" i="3"/>
  <c r="F75" i="3"/>
  <c r="G75" i="3"/>
  <c r="H75" i="3"/>
  <c r="I75" i="3"/>
  <c r="J75" i="3"/>
  <c r="K75" i="3"/>
  <c r="L75" i="3"/>
  <c r="M75" i="3"/>
  <c r="N75" i="3"/>
  <c r="O75" i="3"/>
  <c r="C75" i="3"/>
  <c r="D61" i="3"/>
  <c r="E61" i="3"/>
  <c r="F61" i="3"/>
  <c r="G61" i="3"/>
  <c r="H61" i="3"/>
  <c r="I61" i="3"/>
  <c r="J61" i="3"/>
  <c r="K61" i="3"/>
  <c r="L61" i="3"/>
  <c r="M61" i="3"/>
  <c r="N61" i="3"/>
  <c r="O61" i="3"/>
  <c r="C61" i="3"/>
  <c r="D60" i="3"/>
  <c r="E60" i="3"/>
  <c r="F60" i="3"/>
  <c r="G60" i="3"/>
  <c r="H60" i="3"/>
  <c r="I60" i="3"/>
  <c r="J60" i="3"/>
  <c r="K60" i="3"/>
  <c r="L60" i="3"/>
  <c r="M60" i="3"/>
  <c r="N60" i="3"/>
  <c r="O60" i="3"/>
  <c r="C60" i="3"/>
  <c r="D59" i="3"/>
  <c r="E59" i="3"/>
  <c r="F59" i="3"/>
  <c r="G59" i="3"/>
  <c r="H59" i="3"/>
  <c r="I59" i="3"/>
  <c r="J59" i="3"/>
  <c r="K59" i="3"/>
  <c r="L59" i="3"/>
  <c r="M59" i="3"/>
  <c r="N59" i="3"/>
  <c r="O59" i="3"/>
  <c r="C59" i="3"/>
  <c r="D46" i="3"/>
  <c r="E46" i="3"/>
  <c r="F46" i="3"/>
  <c r="G46" i="3"/>
  <c r="H46" i="3"/>
  <c r="I46" i="3"/>
  <c r="J46" i="3"/>
  <c r="K46" i="3"/>
  <c r="L46" i="3"/>
  <c r="M46" i="3"/>
  <c r="N46" i="3"/>
  <c r="O46" i="3"/>
  <c r="C46" i="3"/>
  <c r="D34" i="3"/>
  <c r="E34" i="3"/>
  <c r="F34" i="3"/>
  <c r="G34" i="3"/>
  <c r="H34" i="3"/>
  <c r="I34" i="3"/>
  <c r="J34" i="3"/>
  <c r="K34" i="3"/>
  <c r="L34" i="3"/>
  <c r="M34" i="3"/>
  <c r="N34" i="3"/>
  <c r="O34" i="3"/>
  <c r="C34" i="3"/>
  <c r="D33" i="3"/>
  <c r="E33" i="3"/>
  <c r="F33" i="3"/>
  <c r="G33" i="3"/>
  <c r="H33" i="3"/>
  <c r="I33" i="3"/>
  <c r="J33" i="3"/>
  <c r="K33" i="3"/>
  <c r="L33" i="3"/>
  <c r="M33" i="3"/>
  <c r="N33" i="3"/>
  <c r="O33" i="3"/>
  <c r="C33" i="3"/>
  <c r="K24" i="3"/>
  <c r="L24" i="3"/>
  <c r="M24" i="3"/>
  <c r="N24" i="3"/>
  <c r="O24" i="3"/>
  <c r="J24" i="3"/>
  <c r="D24" i="3"/>
  <c r="E24" i="3"/>
  <c r="F24" i="3"/>
  <c r="G24" i="3"/>
  <c r="H24" i="3"/>
  <c r="I24" i="3"/>
  <c r="C24" i="3"/>
  <c r="N51" i="3"/>
  <c r="O51" i="3"/>
  <c r="N52" i="3"/>
  <c r="N58" i="3"/>
  <c r="O58" i="3" s="1"/>
  <c r="N57" i="3"/>
  <c r="O57" i="3" s="1"/>
  <c r="N56" i="3"/>
  <c r="O56" i="3" s="1"/>
  <c r="N18" i="3"/>
  <c r="O18" i="3" s="1"/>
  <c r="N17" i="3"/>
  <c r="O17" i="3" s="1"/>
  <c r="N29" i="3" l="1"/>
  <c r="O29" i="3" s="1"/>
  <c r="N73" i="3" l="1"/>
  <c r="N27" i="3" l="1"/>
  <c r="J27" i="3"/>
  <c r="E27" i="3"/>
  <c r="O27" i="3" l="1"/>
  <c r="N70" i="3"/>
  <c r="J70" i="3"/>
  <c r="E70" i="3"/>
  <c r="O70" i="3" l="1"/>
  <c r="E65" i="3"/>
  <c r="J74" i="3" l="1"/>
  <c r="E79" i="3"/>
  <c r="E67" i="3" l="1"/>
  <c r="J67" i="3"/>
  <c r="N67" i="3"/>
  <c r="E8" i="3"/>
  <c r="J8" i="3"/>
  <c r="O8" i="3" l="1"/>
  <c r="O67" i="3"/>
  <c r="I89" i="3" l="1"/>
  <c r="J32" i="3" l="1"/>
  <c r="N13" i="3" l="1"/>
  <c r="N71" i="3" l="1"/>
  <c r="N44" i="3" l="1"/>
  <c r="O44" i="3" s="1"/>
  <c r="N9" i="3" l="1"/>
  <c r="N85" i="3" l="1"/>
  <c r="J85" i="3"/>
  <c r="E85" i="3"/>
  <c r="J65" i="3"/>
  <c r="N55" i="3"/>
  <c r="J55" i="3"/>
  <c r="E55" i="3"/>
  <c r="J78" i="3"/>
  <c r="E78" i="3"/>
  <c r="O85" i="3" l="1"/>
  <c r="N78" i="3"/>
  <c r="E28" i="3" l="1"/>
  <c r="E30" i="3"/>
  <c r="E31" i="3"/>
  <c r="J31" i="3"/>
  <c r="J30" i="3"/>
  <c r="J28" i="3"/>
  <c r="J26" i="3"/>
  <c r="J25" i="3"/>
  <c r="J23" i="3"/>
  <c r="J10" i="3"/>
  <c r="J11" i="3"/>
  <c r="J12" i="3"/>
  <c r="J13" i="3"/>
  <c r="J14" i="3"/>
  <c r="J15" i="3"/>
  <c r="J16" i="3"/>
  <c r="J19" i="3"/>
  <c r="J20" i="3"/>
  <c r="J21" i="3"/>
  <c r="J22" i="3"/>
  <c r="J73" i="3" l="1"/>
  <c r="N65" i="3"/>
  <c r="N66" i="3"/>
  <c r="N68" i="3"/>
  <c r="N69" i="3"/>
  <c r="N72" i="3"/>
  <c r="N74" i="3"/>
  <c r="J66" i="3"/>
  <c r="J68" i="3"/>
  <c r="J69" i="3"/>
  <c r="J71" i="3"/>
  <c r="J72" i="3"/>
  <c r="N28" i="3" l="1"/>
  <c r="O28" i="3" s="1"/>
  <c r="N30" i="3"/>
  <c r="O30" i="3" s="1"/>
  <c r="N31" i="3"/>
  <c r="E66" i="3"/>
  <c r="E68" i="3"/>
  <c r="E69" i="3"/>
  <c r="E71" i="3"/>
  <c r="E72" i="3"/>
  <c r="O72" i="3" s="1"/>
  <c r="E73" i="3"/>
  <c r="O31" i="3" l="1"/>
  <c r="O71" i="3"/>
  <c r="O73" i="3"/>
  <c r="N79" i="3"/>
  <c r="J79" i="3"/>
  <c r="I38" i="3"/>
  <c r="J80" i="3"/>
  <c r="J77" i="3"/>
  <c r="J49" i="3"/>
  <c r="J50" i="3"/>
  <c r="J51" i="3"/>
  <c r="J52" i="3"/>
  <c r="J53" i="3"/>
  <c r="J54" i="3"/>
  <c r="J48" i="3"/>
  <c r="J42" i="3"/>
  <c r="J43" i="3"/>
  <c r="J45" i="3"/>
  <c r="J41" i="3"/>
  <c r="J9" i="3"/>
  <c r="O79" i="3" l="1"/>
  <c r="E74" i="3"/>
  <c r="O68" i="3" l="1"/>
  <c r="O69" i="3"/>
  <c r="I91" i="3" l="1"/>
  <c r="O25" i="3"/>
  <c r="N80" i="3" l="1"/>
  <c r="E80" i="3"/>
  <c r="N77" i="3"/>
  <c r="E77" i="3"/>
  <c r="O74" i="3"/>
  <c r="O66" i="3"/>
  <c r="O65" i="3"/>
  <c r="N64" i="3"/>
  <c r="J64" i="3"/>
  <c r="N54" i="3"/>
  <c r="E54" i="3"/>
  <c r="N53" i="3"/>
  <c r="E53" i="3"/>
  <c r="E52" i="3"/>
  <c r="E51" i="3"/>
  <c r="N50" i="3"/>
  <c r="E50" i="3"/>
  <c r="N49" i="3"/>
  <c r="E49" i="3"/>
  <c r="N48" i="3"/>
  <c r="E48" i="3"/>
  <c r="M89" i="3"/>
  <c r="L89" i="3"/>
  <c r="K89" i="3"/>
  <c r="H89" i="3"/>
  <c r="G89" i="3"/>
  <c r="F89" i="3"/>
  <c r="D89" i="3"/>
  <c r="E89" i="3" s="1"/>
  <c r="N45" i="3"/>
  <c r="E45" i="3"/>
  <c r="N43" i="3"/>
  <c r="E43" i="3"/>
  <c r="N42" i="3"/>
  <c r="E42" i="3"/>
  <c r="N41" i="3"/>
  <c r="E41" i="3"/>
  <c r="M38" i="3"/>
  <c r="L38" i="3"/>
  <c r="K38" i="3"/>
  <c r="H38" i="3"/>
  <c r="G38" i="3"/>
  <c r="F38" i="3"/>
  <c r="D38" i="3"/>
  <c r="C38" i="3"/>
  <c r="N37" i="3"/>
  <c r="N38" i="3" s="1"/>
  <c r="J37" i="3"/>
  <c r="J38" i="3" s="1"/>
  <c r="E37" i="3"/>
  <c r="E38" i="3" s="1"/>
  <c r="N32" i="3"/>
  <c r="E32" i="3"/>
  <c r="N26" i="3"/>
  <c r="E26" i="3"/>
  <c r="N23" i="3"/>
  <c r="E23" i="3"/>
  <c r="N22" i="3"/>
  <c r="E22" i="3"/>
  <c r="N21" i="3"/>
  <c r="E21" i="3"/>
  <c r="N20" i="3"/>
  <c r="E20" i="3"/>
  <c r="N19" i="3"/>
  <c r="E19" i="3"/>
  <c r="N16" i="3"/>
  <c r="E16" i="3"/>
  <c r="N15" i="3"/>
  <c r="E15" i="3"/>
  <c r="N14" i="3"/>
  <c r="E14" i="3"/>
  <c r="E13" i="3"/>
  <c r="N12" i="3"/>
  <c r="E12" i="3"/>
  <c r="N11" i="3"/>
  <c r="E11" i="3"/>
  <c r="N10" i="3"/>
  <c r="E10" i="3"/>
  <c r="E9" i="3"/>
  <c r="O15" i="3" l="1"/>
  <c r="O16" i="3"/>
  <c r="O19" i="3"/>
  <c r="O26" i="3"/>
  <c r="N89" i="3"/>
  <c r="J89" i="3"/>
  <c r="O41" i="3"/>
  <c r="M91" i="3"/>
  <c r="O20" i="3"/>
  <c r="O52" i="3"/>
  <c r="O10" i="3"/>
  <c r="O14" i="3"/>
  <c r="O22" i="3"/>
  <c r="O42" i="3"/>
  <c r="O43" i="3"/>
  <c r="O50" i="3"/>
  <c r="O54" i="3"/>
  <c r="O12" i="3"/>
  <c r="O11" i="3"/>
  <c r="O21" i="3"/>
  <c r="O49" i="3"/>
  <c r="O53" i="3"/>
  <c r="O80" i="3"/>
  <c r="O13" i="3"/>
  <c r="O23" i="3"/>
  <c r="O32" i="3"/>
  <c r="O45" i="3"/>
  <c r="O55" i="3"/>
  <c r="O78" i="3"/>
  <c r="O9" i="3"/>
  <c r="O37" i="3"/>
  <c r="O38" i="3" s="1"/>
  <c r="O48" i="3"/>
  <c r="O64" i="3"/>
  <c r="O77" i="3"/>
  <c r="O89" i="3" l="1"/>
  <c r="L91" i="3"/>
  <c r="K91" i="3"/>
  <c r="G91" i="3" l="1"/>
  <c r="H91" i="3"/>
  <c r="C91" i="3"/>
  <c r="N91" i="3"/>
  <c r="F91" i="3"/>
  <c r="J91" i="3" s="1"/>
  <c r="D91" i="3" l="1"/>
  <c r="E91" i="3" s="1"/>
  <c r="O91" i="3" s="1"/>
</calcChain>
</file>

<file path=xl/sharedStrings.xml><?xml version="1.0" encoding="utf-8"?>
<sst xmlns="http://schemas.openxmlformats.org/spreadsheetml/2006/main" count="376" uniqueCount="317">
  <si>
    <t>小計</t>
    <rPh sb="0" eb="2">
      <t>ショウケイ</t>
    </rPh>
    <phoneticPr fontId="2"/>
  </si>
  <si>
    <t>実施事業</t>
    <rPh sb="0" eb="2">
      <t>ジッシ</t>
    </rPh>
    <rPh sb="2" eb="4">
      <t>ジギョウ</t>
    </rPh>
    <phoneticPr fontId="2"/>
  </si>
  <si>
    <t>その他の事業</t>
    <rPh sb="2" eb="3">
      <t>タ</t>
    </rPh>
    <rPh sb="4" eb="6">
      <t>ジギョウ</t>
    </rPh>
    <phoneticPr fontId="2"/>
  </si>
  <si>
    <t>法人会計</t>
    <rPh sb="0" eb="2">
      <t>ホウジン</t>
    </rPh>
    <rPh sb="2" eb="4">
      <t>カイケイ</t>
    </rPh>
    <phoneticPr fontId="2"/>
  </si>
  <si>
    <t>合計</t>
    <rPh sb="0" eb="2">
      <t>ゴウケイ</t>
    </rPh>
    <phoneticPr fontId="2"/>
  </si>
  <si>
    <t>Ⅰ資産の部</t>
  </si>
  <si>
    <t>　１ 流 動 資 産</t>
  </si>
  <si>
    <t>　流動資産合計</t>
  </si>
  <si>
    <t>　２ 固 定 資 産</t>
  </si>
  <si>
    <t xml:space="preserve">  （１）基本財産</t>
  </si>
  <si>
    <t>　基本財産合計</t>
  </si>
  <si>
    <t>　　庭園構築物</t>
  </si>
  <si>
    <t>　　什器備品</t>
  </si>
  <si>
    <t>　　電話加入権</t>
  </si>
  <si>
    <t>　　その他の固定資産合計</t>
  </si>
  <si>
    <t>　固定資産合計</t>
  </si>
  <si>
    <t>資産合計</t>
  </si>
  <si>
    <t>Ⅱ負債の部</t>
  </si>
  <si>
    <t>負債及び正味財産合計</t>
  </si>
  <si>
    <t>　　未収金</t>
  </si>
  <si>
    <t>　　未経過保険料</t>
  </si>
  <si>
    <t>　　基本財産引当資産</t>
  </si>
  <si>
    <t>　（２）特定資産</t>
  </si>
  <si>
    <t>　　減価償却引当資産</t>
  </si>
  <si>
    <t>　　短期運営準備資産</t>
  </si>
  <si>
    <t>　　特別運営準備資産</t>
  </si>
  <si>
    <t>　特定資産合計</t>
  </si>
  <si>
    <t>　（３）その他の固定資産</t>
  </si>
  <si>
    <t>　　建物（3,728.79㎡）</t>
  </si>
  <si>
    <t>　　建物付帯設</t>
  </si>
  <si>
    <t xml:space="preserve">  　ソフトウエアー</t>
  </si>
  <si>
    <t>　　土地（25.13㎡）</t>
  </si>
  <si>
    <t>　　リース資産</t>
  </si>
  <si>
    <t>　１ 流 動 負 債</t>
  </si>
  <si>
    <t xml:space="preserve">    未払金</t>
  </si>
  <si>
    <t xml:space="preserve">    前受金</t>
  </si>
  <si>
    <t xml:space="preserve">    預かり金</t>
  </si>
  <si>
    <t>　流動負債合計</t>
  </si>
  <si>
    <t>　２ 固 定 動 負 債</t>
  </si>
  <si>
    <t xml:space="preserve">    借入金</t>
  </si>
  <si>
    <t xml:space="preserve">    退職給付引当金</t>
  </si>
  <si>
    <t>　　リース債務</t>
  </si>
  <si>
    <t>　固定負債合計</t>
  </si>
  <si>
    <t>負債合計</t>
  </si>
  <si>
    <t>Ⅲ正味財産の部</t>
  </si>
  <si>
    <t>　１ 指 定 正 味 財 産</t>
  </si>
  <si>
    <t>　２ 一 般 正 味 財 産</t>
  </si>
  <si>
    <t>(うち基本財産への充当額)</t>
  </si>
  <si>
    <t>(うち特定資産への充当額)</t>
  </si>
  <si>
    <t>正味財産合計</t>
  </si>
  <si>
    <t>　　切手在庫</t>
    <rPh sb="2" eb="4">
      <t>キッテ</t>
    </rPh>
    <rPh sb="4" eb="6">
      <t>ザイコ</t>
    </rPh>
    <phoneticPr fontId="2"/>
  </si>
  <si>
    <t xml:space="preserve">    預かり保証金</t>
    <rPh sb="7" eb="9">
      <t>ホショウ</t>
    </rPh>
    <phoneticPr fontId="2"/>
  </si>
  <si>
    <t>　　普通預金　スルガ</t>
    <rPh sb="2" eb="4">
      <t>フツウ</t>
    </rPh>
    <phoneticPr fontId="2"/>
  </si>
  <si>
    <t>　　普通預金　清水</t>
    <rPh sb="2" eb="4">
      <t>フツウ</t>
    </rPh>
    <rPh sb="7" eb="9">
      <t>シミズ</t>
    </rPh>
    <phoneticPr fontId="2"/>
  </si>
  <si>
    <t>　　普通預金　労金</t>
    <rPh sb="2" eb="4">
      <t>フツウ</t>
    </rPh>
    <rPh sb="7" eb="9">
      <t>ロウキン</t>
    </rPh>
    <phoneticPr fontId="2"/>
  </si>
  <si>
    <t>　　郵便貯金　建設</t>
    <rPh sb="2" eb="4">
      <t>ユウビン</t>
    </rPh>
    <rPh sb="4" eb="6">
      <t>チョキン</t>
    </rPh>
    <rPh sb="7" eb="9">
      <t>ケンセツ</t>
    </rPh>
    <phoneticPr fontId="2"/>
  </si>
  <si>
    <t>　　郵便貯金　切手</t>
    <rPh sb="2" eb="4">
      <t>ユウビン</t>
    </rPh>
    <rPh sb="4" eb="6">
      <t>チョキン</t>
    </rPh>
    <rPh sb="7" eb="9">
      <t>キッテ</t>
    </rPh>
    <phoneticPr fontId="2"/>
  </si>
  <si>
    <t>預金合計</t>
    <rPh sb="0" eb="2">
      <t>ヨキン</t>
    </rPh>
    <rPh sb="2" eb="4">
      <t>ゴウケイ</t>
    </rPh>
    <phoneticPr fontId="2"/>
  </si>
  <si>
    <t>その他の合計</t>
    <rPh sb="2" eb="3">
      <t>タ</t>
    </rPh>
    <rPh sb="4" eb="6">
      <t>ゴウケイ</t>
    </rPh>
    <phoneticPr fontId="2"/>
  </si>
  <si>
    <t>　　退職給付引当資産</t>
    <rPh sb="8" eb="10">
      <t>シサン</t>
    </rPh>
    <phoneticPr fontId="2"/>
  </si>
  <si>
    <t>　　切手売掛金</t>
    <rPh sb="2" eb="4">
      <t>キッテ</t>
    </rPh>
    <rPh sb="4" eb="6">
      <t>ウリカケ</t>
    </rPh>
    <rPh sb="6" eb="7">
      <t>キン</t>
    </rPh>
    <phoneticPr fontId="2"/>
  </si>
  <si>
    <t xml:space="preserve">    短期預り保証金</t>
    <rPh sb="4" eb="6">
      <t>タンキ</t>
    </rPh>
    <rPh sb="6" eb="7">
      <t>アズカ</t>
    </rPh>
    <rPh sb="8" eb="11">
      <t>ホショウキン</t>
    </rPh>
    <phoneticPr fontId="2"/>
  </si>
  <si>
    <t>　　一年返済長借</t>
    <rPh sb="2" eb="4">
      <t>イチネン</t>
    </rPh>
    <rPh sb="4" eb="6">
      <t>ヘンサイ</t>
    </rPh>
    <rPh sb="6" eb="7">
      <t>チョウ</t>
    </rPh>
    <rPh sb="7" eb="8">
      <t>シャク</t>
    </rPh>
    <phoneticPr fontId="2"/>
  </si>
  <si>
    <t xml:space="preserve">    未払法人税等</t>
    <rPh sb="4" eb="6">
      <t>ミハラ</t>
    </rPh>
    <rPh sb="6" eb="9">
      <t>ホウジンゼイ</t>
    </rPh>
    <rPh sb="9" eb="10">
      <t>トウ</t>
    </rPh>
    <phoneticPr fontId="2"/>
  </si>
  <si>
    <t xml:space="preserve">    未払消費税等</t>
    <rPh sb="4" eb="6">
      <t>ミハラ</t>
    </rPh>
    <rPh sb="6" eb="9">
      <t>ショウヒゼイ</t>
    </rPh>
    <rPh sb="9" eb="10">
      <t>トウ</t>
    </rPh>
    <phoneticPr fontId="2"/>
  </si>
  <si>
    <t>　　普通預金　静岡信金</t>
    <rPh sb="2" eb="4">
      <t>フツウ</t>
    </rPh>
    <rPh sb="7" eb="9">
      <t>シズオカ</t>
    </rPh>
    <rPh sb="9" eb="11">
      <t>シンキン</t>
    </rPh>
    <rPh sb="10" eb="11">
      <t>キン</t>
    </rPh>
    <phoneticPr fontId="2"/>
  </si>
  <si>
    <t>　　普通預金　三井住友</t>
    <rPh sb="2" eb="4">
      <t>フツウ</t>
    </rPh>
    <rPh sb="7" eb="9">
      <t>ミツイ</t>
    </rPh>
    <rPh sb="9" eb="11">
      <t>スミトモ</t>
    </rPh>
    <phoneticPr fontId="2"/>
  </si>
  <si>
    <t>　　定期預金　三井住友</t>
    <rPh sb="2" eb="4">
      <t>テイキ</t>
    </rPh>
    <rPh sb="4" eb="6">
      <t>ヨキン</t>
    </rPh>
    <rPh sb="7" eb="9">
      <t>ミツイ</t>
    </rPh>
    <rPh sb="9" eb="11">
      <t>スミトモ</t>
    </rPh>
    <phoneticPr fontId="2"/>
  </si>
  <si>
    <t>　　普通預金　静岡</t>
    <rPh sb="2" eb="4">
      <t>フツウ</t>
    </rPh>
    <rPh sb="7" eb="8">
      <t>シズ</t>
    </rPh>
    <rPh sb="8" eb="9">
      <t>オカ</t>
    </rPh>
    <phoneticPr fontId="2"/>
  </si>
  <si>
    <t>　　定期預金　静岡</t>
    <rPh sb="2" eb="4">
      <t>テイキ</t>
    </rPh>
    <rPh sb="4" eb="6">
      <t>ヨキン</t>
    </rPh>
    <rPh sb="7" eb="8">
      <t>シズ</t>
    </rPh>
    <rPh sb="8" eb="9">
      <t>オカ</t>
    </rPh>
    <phoneticPr fontId="2"/>
  </si>
  <si>
    <t>　　普通預金　三井　講</t>
    <rPh sb="2" eb="4">
      <t>フツウ</t>
    </rPh>
    <rPh sb="7" eb="9">
      <t>ミツイ</t>
    </rPh>
    <rPh sb="10" eb="11">
      <t>コウ</t>
    </rPh>
    <phoneticPr fontId="2"/>
  </si>
  <si>
    <t>　　普通預金　三菱UFJ</t>
    <rPh sb="2" eb="4">
      <t>フツウ</t>
    </rPh>
    <rPh sb="7" eb="9">
      <t>ミツビシ</t>
    </rPh>
    <phoneticPr fontId="2"/>
  </si>
  <si>
    <t>　　定期預金　三菱UFJ</t>
    <rPh sb="2" eb="4">
      <t>テイキ</t>
    </rPh>
    <rPh sb="4" eb="6">
      <t>ヨキン</t>
    </rPh>
    <rPh sb="7" eb="9">
      <t>ミツビシ</t>
    </rPh>
    <phoneticPr fontId="2"/>
  </si>
  <si>
    <t>一般財団法人静岡県教育会館　貸借対照表内訳表</t>
    <rPh sb="0" eb="2">
      <t>イッパン</t>
    </rPh>
    <rPh sb="2" eb="6">
      <t>ザイダンホウジン</t>
    </rPh>
    <rPh sb="6" eb="9">
      <t>シズオカケン</t>
    </rPh>
    <rPh sb="9" eb="11">
      <t>キョウイク</t>
    </rPh>
    <rPh sb="11" eb="13">
      <t>カイカン</t>
    </rPh>
    <rPh sb="14" eb="16">
      <t>タイシャク</t>
    </rPh>
    <rPh sb="16" eb="19">
      <t>タイショウヒョウ</t>
    </rPh>
    <rPh sb="19" eb="22">
      <t>ウチワケヒョウ</t>
    </rPh>
    <phoneticPr fontId="2"/>
  </si>
  <si>
    <t>　　短期リース債務</t>
    <rPh sb="2" eb="4">
      <t>タンキ</t>
    </rPh>
    <phoneticPr fontId="2"/>
  </si>
  <si>
    <t>101ギャラリー等</t>
    <rPh sb="8" eb="9">
      <t>トウ</t>
    </rPh>
    <phoneticPr fontId="2"/>
  </si>
  <si>
    <t>102講演会</t>
    <rPh sb="3" eb="6">
      <t>コウエンカイ</t>
    </rPh>
    <phoneticPr fontId="2"/>
  </si>
  <si>
    <t>201施設賃貸</t>
    <rPh sb="3" eb="5">
      <t>シセツ</t>
    </rPh>
    <rPh sb="5" eb="7">
      <t>チンタイ</t>
    </rPh>
    <phoneticPr fontId="2"/>
  </si>
  <si>
    <t>202会議室賃貸</t>
    <rPh sb="3" eb="6">
      <t>カイギシツ</t>
    </rPh>
    <rPh sb="6" eb="8">
      <t>チンタイ</t>
    </rPh>
    <phoneticPr fontId="2"/>
  </si>
  <si>
    <t>203購買</t>
    <rPh sb="3" eb="5">
      <t>コウバイ</t>
    </rPh>
    <phoneticPr fontId="2"/>
  </si>
  <si>
    <t>209共通</t>
    <rPh sb="3" eb="5">
      <t>キョウツウ</t>
    </rPh>
    <phoneticPr fontId="2"/>
  </si>
  <si>
    <t>(0)</t>
    <phoneticPr fontId="2"/>
  </si>
  <si>
    <t>　　特別積立資産</t>
    <rPh sb="4" eb="6">
      <t>ツミタテ</t>
    </rPh>
    <phoneticPr fontId="2"/>
  </si>
  <si>
    <t>(0)</t>
    <phoneticPr fontId="2"/>
  </si>
  <si>
    <t xml:space="preserve">    仮受金</t>
    <rPh sb="4" eb="5">
      <t>カリ</t>
    </rPh>
    <phoneticPr fontId="2"/>
  </si>
  <si>
    <t>　　前払金</t>
    <rPh sb="2" eb="5">
      <t>マエバライキン</t>
    </rPh>
    <rPh sb="4" eb="5">
      <t>キン</t>
    </rPh>
    <phoneticPr fontId="2"/>
  </si>
  <si>
    <t>　 団体預り金</t>
    <rPh sb="2" eb="5">
      <t>ダンタイアズカ</t>
    </rPh>
    <rPh sb="6" eb="7">
      <t>キン</t>
    </rPh>
    <phoneticPr fontId="2"/>
  </si>
  <si>
    <t>　　未収消費税等</t>
    <rPh sb="2" eb="8">
      <t>ミシュウショウヒゼイトウ</t>
    </rPh>
    <phoneticPr fontId="2"/>
  </si>
  <si>
    <t>　　立替金</t>
    <rPh sb="2" eb="4">
      <t>タテカエ</t>
    </rPh>
    <rPh sb="4" eb="5">
      <t>キン</t>
    </rPh>
    <phoneticPr fontId="2"/>
  </si>
  <si>
    <t>　　普通預金　大和ネクスト</t>
    <rPh sb="2" eb="4">
      <t>フツウ</t>
    </rPh>
    <rPh sb="7" eb="9">
      <t>ダイワ</t>
    </rPh>
    <phoneticPr fontId="2"/>
  </si>
  <si>
    <t>　　仮払金</t>
    <rPh sb="2" eb="5">
      <t>カリバライキン</t>
    </rPh>
    <phoneticPr fontId="2"/>
  </si>
  <si>
    <t>　　債券　　大和証券</t>
    <rPh sb="2" eb="4">
      <t>サイケン</t>
    </rPh>
    <rPh sb="6" eb="8">
      <t>ダイワ</t>
    </rPh>
    <rPh sb="8" eb="10">
      <t>ショウケン</t>
    </rPh>
    <phoneticPr fontId="2"/>
  </si>
  <si>
    <t>　　ファンドラップ　大和証券</t>
    <rPh sb="10" eb="12">
      <t>ダイワ</t>
    </rPh>
    <rPh sb="12" eb="14">
      <t>ショウケン</t>
    </rPh>
    <phoneticPr fontId="2"/>
  </si>
  <si>
    <t>　　定期預金　大和ネクスト</t>
    <rPh sb="2" eb="4">
      <t>テイキ</t>
    </rPh>
    <rPh sb="4" eb="6">
      <t>ヨキン</t>
    </rPh>
    <rPh sb="7" eb="9">
      <t>ダイワ</t>
    </rPh>
    <phoneticPr fontId="2"/>
  </si>
  <si>
    <t>財務諸表に対する注記</t>
    <rPh sb="0" eb="2">
      <t>ザイム</t>
    </rPh>
    <rPh sb="2" eb="4">
      <t>ショヒョウ</t>
    </rPh>
    <rPh sb="5" eb="6">
      <t>タイ</t>
    </rPh>
    <rPh sb="8" eb="10">
      <t>チュウキ</t>
    </rPh>
    <phoneticPr fontId="6"/>
  </si>
  <si>
    <t>１．重要な会計方針</t>
    <rPh sb="2" eb="4">
      <t>ジュウヨウ</t>
    </rPh>
    <rPh sb="5" eb="7">
      <t>カイケイ</t>
    </rPh>
    <rPh sb="7" eb="9">
      <t>ホウシン</t>
    </rPh>
    <phoneticPr fontId="6"/>
  </si>
  <si>
    <t>（１）固定資産の減価償却の方法</t>
    <rPh sb="3" eb="7">
      <t>コテイシサン</t>
    </rPh>
    <rPh sb="8" eb="10">
      <t>ゲンカ</t>
    </rPh>
    <rPh sb="10" eb="12">
      <t>ショウキャク</t>
    </rPh>
    <rPh sb="13" eb="15">
      <t>ホウホウ</t>
    </rPh>
    <phoneticPr fontId="6"/>
  </si>
  <si>
    <t>　　　有形固定資産</t>
    <rPh sb="3" eb="5">
      <t>ユウケイ</t>
    </rPh>
    <rPh sb="5" eb="9">
      <t>コテイシサン</t>
    </rPh>
    <phoneticPr fontId="6"/>
  </si>
  <si>
    <t>　　　建物…定額法によっている。</t>
    <rPh sb="3" eb="5">
      <t>タテモノ</t>
    </rPh>
    <rPh sb="6" eb="9">
      <t>テイガクホウ</t>
    </rPh>
    <phoneticPr fontId="6"/>
  </si>
  <si>
    <t>　　　付帯設備・庭園構築物…定率法・定額法によっている。</t>
    <rPh sb="3" eb="5">
      <t>フタイ</t>
    </rPh>
    <rPh sb="5" eb="7">
      <t>セツビ</t>
    </rPh>
    <rPh sb="14" eb="17">
      <t>テイリツホウ</t>
    </rPh>
    <rPh sb="18" eb="20">
      <t>テイガク</t>
    </rPh>
    <rPh sb="20" eb="21">
      <t>ホウ</t>
    </rPh>
    <phoneticPr fontId="6"/>
  </si>
  <si>
    <t>　　　什器備品…定率法によっている。</t>
    <phoneticPr fontId="6"/>
  </si>
  <si>
    <t>　　　無形固定資産</t>
    <rPh sb="3" eb="5">
      <t>ムケイ</t>
    </rPh>
    <rPh sb="5" eb="9">
      <t>コテイシサン</t>
    </rPh>
    <phoneticPr fontId="6"/>
  </si>
  <si>
    <t>　　　ソフトウェア…定額法によっている。</t>
    <rPh sb="10" eb="13">
      <t>テイガクホウ</t>
    </rPh>
    <phoneticPr fontId="6"/>
  </si>
  <si>
    <t>　　　リース資産</t>
    <rPh sb="6" eb="8">
      <t>シサン</t>
    </rPh>
    <phoneticPr fontId="6"/>
  </si>
  <si>
    <t>　　　所有権移転外ファイナンス・リース取引係るリース資産</t>
    <rPh sb="3" eb="6">
      <t>ショユウケン</t>
    </rPh>
    <rPh sb="6" eb="8">
      <t>イテン</t>
    </rPh>
    <rPh sb="8" eb="9">
      <t>ガイ</t>
    </rPh>
    <rPh sb="19" eb="21">
      <t>トリヒキ</t>
    </rPh>
    <rPh sb="21" eb="22">
      <t>カカ</t>
    </rPh>
    <rPh sb="26" eb="28">
      <t>シサン</t>
    </rPh>
    <phoneticPr fontId="6"/>
  </si>
  <si>
    <t>　　　…リース期間を耐用年数とし、残存額を零とする定額法によっている。但し、（３）を除く。</t>
    <rPh sb="7" eb="9">
      <t>キカン</t>
    </rPh>
    <rPh sb="10" eb="12">
      <t>タイヨウ</t>
    </rPh>
    <rPh sb="12" eb="14">
      <t>ネンスウ</t>
    </rPh>
    <rPh sb="17" eb="19">
      <t>ザンゾン</t>
    </rPh>
    <rPh sb="19" eb="20">
      <t>ガク</t>
    </rPh>
    <rPh sb="21" eb="22">
      <t>レイ</t>
    </rPh>
    <rPh sb="25" eb="28">
      <t>テイガクホウ</t>
    </rPh>
    <rPh sb="35" eb="36">
      <t>タダ</t>
    </rPh>
    <rPh sb="42" eb="43">
      <t>ノゾ</t>
    </rPh>
    <phoneticPr fontId="6"/>
  </si>
  <si>
    <t>（２）引当金の計上基準</t>
    <rPh sb="3" eb="6">
      <t>ヒキアテキン</t>
    </rPh>
    <rPh sb="7" eb="9">
      <t>ケイジョウ</t>
    </rPh>
    <rPh sb="9" eb="11">
      <t>キジュン</t>
    </rPh>
    <phoneticPr fontId="6"/>
  </si>
  <si>
    <t>　　　退職給付引当金…期末退職給与の要支給額の相当額を計上している。</t>
    <rPh sb="3" eb="5">
      <t>タイショク</t>
    </rPh>
    <rPh sb="5" eb="7">
      <t>キュウフ</t>
    </rPh>
    <rPh sb="7" eb="10">
      <t>ヒキアテキン</t>
    </rPh>
    <rPh sb="11" eb="13">
      <t>キマツ</t>
    </rPh>
    <rPh sb="13" eb="15">
      <t>タイショク</t>
    </rPh>
    <rPh sb="15" eb="17">
      <t>キュウヨ</t>
    </rPh>
    <rPh sb="18" eb="19">
      <t>ヨウ</t>
    </rPh>
    <rPh sb="19" eb="22">
      <t>シキュウガク</t>
    </rPh>
    <rPh sb="23" eb="26">
      <t>ソウトウガク</t>
    </rPh>
    <rPh sb="27" eb="29">
      <t>ケイジョウ</t>
    </rPh>
    <phoneticPr fontId="6"/>
  </si>
  <si>
    <t>（３）少額リース資産,短期のリース及び再リース取引</t>
    <rPh sb="17" eb="18">
      <t>オヨ</t>
    </rPh>
    <rPh sb="19" eb="20">
      <t>サイ</t>
    </rPh>
    <phoneticPr fontId="6"/>
  </si>
  <si>
    <t>　　　オペレーティング・リース取引の会計処理に準じて、通常の賃貸借取引に係る</t>
    <rPh sb="15" eb="17">
      <t>トリヒキ</t>
    </rPh>
    <rPh sb="18" eb="20">
      <t>カイケイ</t>
    </rPh>
    <rPh sb="20" eb="22">
      <t>ショリ</t>
    </rPh>
    <rPh sb="23" eb="24">
      <t>ジュン</t>
    </rPh>
    <rPh sb="27" eb="29">
      <t>ツウジョウ</t>
    </rPh>
    <rPh sb="30" eb="33">
      <t>チンタイシャク</t>
    </rPh>
    <rPh sb="33" eb="35">
      <t>トリヒキ</t>
    </rPh>
    <rPh sb="36" eb="37">
      <t>カカ</t>
    </rPh>
    <phoneticPr fontId="6"/>
  </si>
  <si>
    <t>　　　方法に準じて会計処理を適用している。</t>
    <phoneticPr fontId="6"/>
  </si>
  <si>
    <t>（４）消費税等の会計処理</t>
    <rPh sb="3" eb="6">
      <t>ショウヒゼイ</t>
    </rPh>
    <rPh sb="6" eb="7">
      <t>トウ</t>
    </rPh>
    <rPh sb="8" eb="10">
      <t>カイケイ</t>
    </rPh>
    <rPh sb="10" eb="12">
      <t>ショリ</t>
    </rPh>
    <phoneticPr fontId="6"/>
  </si>
  <si>
    <t>　　　税込み方式で行っている。</t>
    <rPh sb="3" eb="5">
      <t>ゼイコ</t>
    </rPh>
    <rPh sb="6" eb="8">
      <t>ホウシキ</t>
    </rPh>
    <rPh sb="9" eb="10">
      <t>オコナ</t>
    </rPh>
    <phoneticPr fontId="6"/>
  </si>
  <si>
    <t>２．会計方針の変更</t>
    <rPh sb="2" eb="4">
      <t>カイケイ</t>
    </rPh>
    <rPh sb="4" eb="6">
      <t>ホウシン</t>
    </rPh>
    <rPh sb="7" eb="9">
      <t>ヘンコウ</t>
    </rPh>
    <phoneticPr fontId="6"/>
  </si>
  <si>
    <t>　　特になし。</t>
    <rPh sb="2" eb="3">
      <t>トク</t>
    </rPh>
    <phoneticPr fontId="6"/>
  </si>
  <si>
    <t>３．基本財産及び特定資産の増減額及びその残高</t>
    <rPh sb="2" eb="4">
      <t>キホン</t>
    </rPh>
    <rPh sb="4" eb="6">
      <t>ザイサン</t>
    </rPh>
    <rPh sb="6" eb="7">
      <t>オヨ</t>
    </rPh>
    <rPh sb="8" eb="10">
      <t>トクテイ</t>
    </rPh>
    <rPh sb="10" eb="12">
      <t>シサン</t>
    </rPh>
    <rPh sb="13" eb="16">
      <t>ゾウゲンガク</t>
    </rPh>
    <rPh sb="16" eb="17">
      <t>オヨ</t>
    </rPh>
    <rPh sb="20" eb="22">
      <t>ザンダカ</t>
    </rPh>
    <phoneticPr fontId="6"/>
  </si>
  <si>
    <t>　　基本財産及び特定資産の増減額及びその残高は、次のとおりである。</t>
    <rPh sb="2" eb="4">
      <t>キホン</t>
    </rPh>
    <rPh sb="4" eb="6">
      <t>ザイサン</t>
    </rPh>
    <rPh sb="6" eb="7">
      <t>オヨ</t>
    </rPh>
    <rPh sb="8" eb="10">
      <t>トクテイ</t>
    </rPh>
    <rPh sb="10" eb="12">
      <t>シサン</t>
    </rPh>
    <rPh sb="13" eb="16">
      <t>ゾウゲンガク</t>
    </rPh>
    <rPh sb="16" eb="17">
      <t>オヨ</t>
    </rPh>
    <rPh sb="20" eb="22">
      <t>ザンダカ</t>
    </rPh>
    <rPh sb="24" eb="25">
      <t>ツギ</t>
    </rPh>
    <phoneticPr fontId="6"/>
  </si>
  <si>
    <t>科目</t>
    <rPh sb="0" eb="2">
      <t>カモク</t>
    </rPh>
    <phoneticPr fontId="6"/>
  </si>
  <si>
    <t>前期末残高</t>
    <rPh sb="0" eb="1">
      <t>ゼン</t>
    </rPh>
    <rPh sb="1" eb="3">
      <t>キマツ</t>
    </rPh>
    <rPh sb="3" eb="5">
      <t>ザンダカ</t>
    </rPh>
    <phoneticPr fontId="6"/>
  </si>
  <si>
    <t>当期増加額</t>
    <rPh sb="0" eb="2">
      <t>トウキ</t>
    </rPh>
    <rPh sb="2" eb="5">
      <t>ゾウカガク</t>
    </rPh>
    <phoneticPr fontId="6"/>
  </si>
  <si>
    <t>当期減少額</t>
    <rPh sb="0" eb="2">
      <t>トウキ</t>
    </rPh>
    <rPh sb="2" eb="5">
      <t>ゲンショウガク</t>
    </rPh>
    <phoneticPr fontId="6"/>
  </si>
  <si>
    <t>当期末残高</t>
    <rPh sb="0" eb="3">
      <t>トウキマツ</t>
    </rPh>
    <rPh sb="3" eb="5">
      <t>ザンダカ</t>
    </rPh>
    <phoneticPr fontId="6"/>
  </si>
  <si>
    <t>基本財産</t>
    <rPh sb="0" eb="2">
      <t>キホン</t>
    </rPh>
    <rPh sb="2" eb="4">
      <t>ザイサン</t>
    </rPh>
    <phoneticPr fontId="6"/>
  </si>
  <si>
    <t>　基本財産引当資産</t>
    <rPh sb="1" eb="3">
      <t>キホン</t>
    </rPh>
    <rPh sb="3" eb="5">
      <t>ザイサン</t>
    </rPh>
    <rPh sb="5" eb="7">
      <t>ヒキアテ</t>
    </rPh>
    <rPh sb="7" eb="9">
      <t>シサン</t>
    </rPh>
    <phoneticPr fontId="6"/>
  </si>
  <si>
    <t>小計</t>
    <rPh sb="0" eb="2">
      <t>ショウケイ</t>
    </rPh>
    <phoneticPr fontId="6"/>
  </si>
  <si>
    <t>特定資産</t>
    <rPh sb="0" eb="2">
      <t>トクテイ</t>
    </rPh>
    <rPh sb="2" eb="4">
      <t>シサン</t>
    </rPh>
    <phoneticPr fontId="6"/>
  </si>
  <si>
    <t>減価償却引当資産</t>
    <rPh sb="0" eb="2">
      <t>ゲンカ</t>
    </rPh>
    <rPh sb="2" eb="4">
      <t>ショウキャク</t>
    </rPh>
    <rPh sb="4" eb="6">
      <t>ヒキアテ</t>
    </rPh>
    <rPh sb="6" eb="8">
      <t>シサン</t>
    </rPh>
    <phoneticPr fontId="6"/>
  </si>
  <si>
    <t>退職給付引当資産</t>
    <rPh sb="0" eb="2">
      <t>タイショク</t>
    </rPh>
    <rPh sb="2" eb="4">
      <t>キュウフ</t>
    </rPh>
    <rPh sb="4" eb="6">
      <t>ヒキアテ</t>
    </rPh>
    <rPh sb="6" eb="8">
      <t>シサン</t>
    </rPh>
    <phoneticPr fontId="6"/>
  </si>
  <si>
    <t>短期運営準備資産</t>
    <rPh sb="0" eb="2">
      <t>タンキ</t>
    </rPh>
    <rPh sb="2" eb="4">
      <t>ウンエイ</t>
    </rPh>
    <rPh sb="4" eb="6">
      <t>ジュンビ</t>
    </rPh>
    <rPh sb="6" eb="8">
      <t>シサン</t>
    </rPh>
    <phoneticPr fontId="6"/>
  </si>
  <si>
    <t>特別積立資産</t>
    <rPh sb="0" eb="2">
      <t>トクベツ</t>
    </rPh>
    <rPh sb="2" eb="4">
      <t>ツミタテ</t>
    </rPh>
    <rPh sb="4" eb="6">
      <t>シサン</t>
    </rPh>
    <phoneticPr fontId="6"/>
  </si>
  <si>
    <t>特定運営準備資産</t>
    <rPh sb="0" eb="2">
      <t>トクテイ</t>
    </rPh>
    <rPh sb="2" eb="4">
      <t>ウンエイ</t>
    </rPh>
    <rPh sb="4" eb="6">
      <t>ジュンビ</t>
    </rPh>
    <rPh sb="6" eb="8">
      <t>シサン</t>
    </rPh>
    <phoneticPr fontId="6"/>
  </si>
  <si>
    <t>合計</t>
    <rPh sb="0" eb="2">
      <t>ゴウケイ</t>
    </rPh>
    <phoneticPr fontId="6"/>
  </si>
  <si>
    <t>４．基本財産及び特定資産の財源等の内訳</t>
    <rPh sb="2" eb="4">
      <t>キホン</t>
    </rPh>
    <rPh sb="4" eb="6">
      <t>ザイサン</t>
    </rPh>
    <rPh sb="6" eb="7">
      <t>オヨ</t>
    </rPh>
    <rPh sb="8" eb="10">
      <t>トクテイ</t>
    </rPh>
    <rPh sb="10" eb="12">
      <t>シサン</t>
    </rPh>
    <rPh sb="13" eb="15">
      <t>ザイゲン</t>
    </rPh>
    <rPh sb="15" eb="16">
      <t>トウ</t>
    </rPh>
    <rPh sb="17" eb="19">
      <t>ウチワケ</t>
    </rPh>
    <phoneticPr fontId="6"/>
  </si>
  <si>
    <t>　　基本財産及び特定資産の財源等の内訳は、次のとおりである。</t>
    <rPh sb="2" eb="4">
      <t>キホン</t>
    </rPh>
    <rPh sb="4" eb="6">
      <t>ザイサン</t>
    </rPh>
    <rPh sb="6" eb="7">
      <t>オヨ</t>
    </rPh>
    <rPh sb="8" eb="10">
      <t>トクテイ</t>
    </rPh>
    <rPh sb="10" eb="12">
      <t>シサン</t>
    </rPh>
    <rPh sb="13" eb="15">
      <t>ザイゲン</t>
    </rPh>
    <rPh sb="15" eb="16">
      <t>トウ</t>
    </rPh>
    <rPh sb="17" eb="19">
      <t>ウチワケ</t>
    </rPh>
    <rPh sb="21" eb="22">
      <t>ツギ</t>
    </rPh>
    <phoneticPr fontId="6"/>
  </si>
  <si>
    <t>（うち指定正味財産からの充当額）</t>
    <rPh sb="3" eb="5">
      <t>シテイ</t>
    </rPh>
    <rPh sb="5" eb="7">
      <t>ショウミ</t>
    </rPh>
    <rPh sb="7" eb="9">
      <t>ザイサン</t>
    </rPh>
    <rPh sb="12" eb="14">
      <t>ジュウトウ</t>
    </rPh>
    <rPh sb="14" eb="15">
      <t>ガク</t>
    </rPh>
    <phoneticPr fontId="6"/>
  </si>
  <si>
    <t>（うち一般正味財産からの充当額）</t>
    <rPh sb="3" eb="5">
      <t>イッパン</t>
    </rPh>
    <rPh sb="5" eb="7">
      <t>ショウミ</t>
    </rPh>
    <rPh sb="7" eb="9">
      <t>ザイサン</t>
    </rPh>
    <rPh sb="12" eb="14">
      <t>ジュウトウ</t>
    </rPh>
    <rPh sb="14" eb="15">
      <t>ガク</t>
    </rPh>
    <phoneticPr fontId="6"/>
  </si>
  <si>
    <t>（うち負債に対応する額）</t>
    <rPh sb="3" eb="5">
      <t>フサイ</t>
    </rPh>
    <rPh sb="6" eb="8">
      <t>タイオウ</t>
    </rPh>
    <rPh sb="10" eb="11">
      <t>ガク</t>
    </rPh>
    <phoneticPr fontId="6"/>
  </si>
  <si>
    <t xml:space="preserve"> 基本財産引当資産</t>
    <rPh sb="1" eb="3">
      <t>キホン</t>
    </rPh>
    <rPh sb="3" eb="5">
      <t>ザイサン</t>
    </rPh>
    <rPh sb="5" eb="7">
      <t>ヒキアテ</t>
    </rPh>
    <rPh sb="7" eb="9">
      <t>シサン</t>
    </rPh>
    <phoneticPr fontId="6"/>
  </si>
  <si>
    <t>－</t>
    <phoneticPr fontId="6"/>
  </si>
  <si>
    <t>５．担保に供している資産</t>
    <rPh sb="2" eb="4">
      <t>タンポ</t>
    </rPh>
    <rPh sb="5" eb="6">
      <t>キョウ</t>
    </rPh>
    <rPh sb="10" eb="12">
      <t>シサン</t>
    </rPh>
    <phoneticPr fontId="6"/>
  </si>
  <si>
    <t>　　該当事項無し。</t>
    <rPh sb="2" eb="4">
      <t>ガイトウ</t>
    </rPh>
    <rPh sb="4" eb="6">
      <t>ジコウ</t>
    </rPh>
    <rPh sb="6" eb="7">
      <t>ナ</t>
    </rPh>
    <phoneticPr fontId="6"/>
  </si>
  <si>
    <t>６．固定資産の取得価額、減価償却累計額及び当期末残高</t>
    <rPh sb="2" eb="6">
      <t>コテイシサン</t>
    </rPh>
    <rPh sb="7" eb="9">
      <t>シュトク</t>
    </rPh>
    <rPh sb="9" eb="11">
      <t>カガク</t>
    </rPh>
    <rPh sb="12" eb="14">
      <t>ゲンカ</t>
    </rPh>
    <rPh sb="14" eb="16">
      <t>ショウキャク</t>
    </rPh>
    <rPh sb="16" eb="19">
      <t>ルイケイガク</t>
    </rPh>
    <rPh sb="19" eb="20">
      <t>オヨ</t>
    </rPh>
    <rPh sb="21" eb="24">
      <t>トウキマツ</t>
    </rPh>
    <rPh sb="24" eb="26">
      <t>ザンダカ</t>
    </rPh>
    <phoneticPr fontId="6"/>
  </si>
  <si>
    <t>　　固定資産の取得価額、減価償却累計額及び当期末残高は、次のとおりである。</t>
    <rPh sb="28" eb="29">
      <t>ツギ</t>
    </rPh>
    <phoneticPr fontId="6"/>
  </si>
  <si>
    <t>取得価額</t>
    <rPh sb="0" eb="2">
      <t>シュトク</t>
    </rPh>
    <rPh sb="2" eb="4">
      <t>カガク</t>
    </rPh>
    <phoneticPr fontId="6"/>
  </si>
  <si>
    <t>減価償却累計額</t>
    <rPh sb="0" eb="2">
      <t>ゲンカ</t>
    </rPh>
    <rPh sb="2" eb="4">
      <t>ショウキャク</t>
    </rPh>
    <rPh sb="4" eb="7">
      <t>ルイケイガク</t>
    </rPh>
    <phoneticPr fontId="6"/>
  </si>
  <si>
    <t>建物</t>
    <rPh sb="0" eb="2">
      <t>タテモノ</t>
    </rPh>
    <phoneticPr fontId="6"/>
  </si>
  <si>
    <t>建物付帯設備</t>
    <rPh sb="0" eb="2">
      <t>タテモノ</t>
    </rPh>
    <rPh sb="2" eb="4">
      <t>フタイ</t>
    </rPh>
    <rPh sb="4" eb="6">
      <t>セツビ</t>
    </rPh>
    <phoneticPr fontId="6"/>
  </si>
  <si>
    <t>庭園構築物</t>
    <rPh sb="0" eb="2">
      <t>テイエン</t>
    </rPh>
    <rPh sb="2" eb="5">
      <t>コウチクブツ</t>
    </rPh>
    <phoneticPr fontId="6"/>
  </si>
  <si>
    <t>什器備品</t>
    <rPh sb="0" eb="2">
      <t>ジュウキ</t>
    </rPh>
    <rPh sb="2" eb="4">
      <t>ビヒン</t>
    </rPh>
    <phoneticPr fontId="6"/>
  </si>
  <si>
    <t>ソフトウェアー</t>
    <phoneticPr fontId="6"/>
  </si>
  <si>
    <t>土地</t>
    <rPh sb="0" eb="2">
      <t>トチ</t>
    </rPh>
    <phoneticPr fontId="6"/>
  </si>
  <si>
    <t>電話加入権</t>
    <rPh sb="0" eb="2">
      <t>デンワ</t>
    </rPh>
    <rPh sb="2" eb="5">
      <t>カニュウケン</t>
    </rPh>
    <phoneticPr fontId="6"/>
  </si>
  <si>
    <t>繰延資産</t>
    <rPh sb="0" eb="2">
      <t>クリノベ</t>
    </rPh>
    <rPh sb="2" eb="4">
      <t>シサン</t>
    </rPh>
    <phoneticPr fontId="6"/>
  </si>
  <si>
    <t>リース資産</t>
    <rPh sb="3" eb="5">
      <t>シサン</t>
    </rPh>
    <phoneticPr fontId="6"/>
  </si>
  <si>
    <t>７．債権の債権金額、貸倒引当金の当期末残高</t>
    <rPh sb="2" eb="4">
      <t>サイケン</t>
    </rPh>
    <rPh sb="5" eb="7">
      <t>サイケン</t>
    </rPh>
    <rPh sb="7" eb="9">
      <t>キンガク</t>
    </rPh>
    <rPh sb="10" eb="12">
      <t>カシダオレ</t>
    </rPh>
    <rPh sb="12" eb="15">
      <t>ヒキアテキン</t>
    </rPh>
    <rPh sb="16" eb="19">
      <t>トウキマツ</t>
    </rPh>
    <rPh sb="19" eb="21">
      <t>ザンダカ</t>
    </rPh>
    <phoneticPr fontId="6"/>
  </si>
  <si>
    <t>８．保証債務等の偶発債務</t>
    <rPh sb="2" eb="4">
      <t>ホショウ</t>
    </rPh>
    <rPh sb="4" eb="6">
      <t>サイム</t>
    </rPh>
    <rPh sb="6" eb="7">
      <t>トウ</t>
    </rPh>
    <rPh sb="8" eb="10">
      <t>グウハツ</t>
    </rPh>
    <rPh sb="10" eb="12">
      <t>サイム</t>
    </rPh>
    <phoneticPr fontId="6"/>
  </si>
  <si>
    <t>９．満期保有目的の債券の内訳並びに帳簿価額、時価及び評価損</t>
    <rPh sb="2" eb="4">
      <t>マンキ</t>
    </rPh>
    <rPh sb="4" eb="6">
      <t>ホユウ</t>
    </rPh>
    <rPh sb="6" eb="8">
      <t>モクテキ</t>
    </rPh>
    <rPh sb="9" eb="11">
      <t>サイケン</t>
    </rPh>
    <rPh sb="12" eb="14">
      <t>ウチワケ</t>
    </rPh>
    <rPh sb="14" eb="15">
      <t>ナラ</t>
    </rPh>
    <rPh sb="17" eb="19">
      <t>チョウボ</t>
    </rPh>
    <rPh sb="19" eb="21">
      <t>カガク</t>
    </rPh>
    <rPh sb="22" eb="24">
      <t>ジカ</t>
    </rPh>
    <rPh sb="24" eb="25">
      <t>オヨ</t>
    </rPh>
    <rPh sb="26" eb="28">
      <t>ヒョウカ</t>
    </rPh>
    <rPh sb="28" eb="29">
      <t>ゾン</t>
    </rPh>
    <phoneticPr fontId="6"/>
  </si>
  <si>
    <t>（１）満期保有目的債券の内訳</t>
  </si>
  <si>
    <t>　・社債　　大和証券社債</t>
    <rPh sb="6" eb="10">
      <t>ダイワショウケン</t>
    </rPh>
    <rPh sb="10" eb="12">
      <t>シャサイ</t>
    </rPh>
    <phoneticPr fontId="6"/>
  </si>
  <si>
    <t>　・社債　　東京電力社債</t>
    <rPh sb="6" eb="8">
      <t>トウキョウ</t>
    </rPh>
    <rPh sb="8" eb="10">
      <t>デンリョク</t>
    </rPh>
    <rPh sb="10" eb="12">
      <t>シャサイ</t>
    </rPh>
    <phoneticPr fontId="6"/>
  </si>
  <si>
    <t>　・その他　大和証券ファンドラップ</t>
    <rPh sb="6" eb="10">
      <t>ダイワショウケン</t>
    </rPh>
    <phoneticPr fontId="6"/>
  </si>
  <si>
    <t>（２）満期保有目的債券の帳簿価額及び時価</t>
  </si>
  <si>
    <t>　　　　　　　　　　　　</t>
    <phoneticPr fontId="6"/>
  </si>
  <si>
    <t>帳簿価額</t>
    <phoneticPr fontId="6"/>
  </si>
  <si>
    <t>時価</t>
    <rPh sb="0" eb="2">
      <t>ジカ</t>
    </rPh>
    <phoneticPr fontId="6"/>
  </si>
  <si>
    <t>　大和証券社債</t>
    <phoneticPr fontId="6"/>
  </si>
  <si>
    <t>　東京電力社債</t>
    <phoneticPr fontId="6"/>
  </si>
  <si>
    <t>　大和証券ファンドラップ</t>
    <phoneticPr fontId="6"/>
  </si>
  <si>
    <t>　合計</t>
    <phoneticPr fontId="6"/>
  </si>
  <si>
    <t>（３）満期保有目的債券の減損処理</t>
  </si>
  <si>
    <t>　ファンドラップについては償還日がないため、当期において</t>
    <rPh sb="13" eb="16">
      <t>ショウカンビ</t>
    </rPh>
    <rPh sb="22" eb="24">
      <t>トウキ</t>
    </rPh>
    <phoneticPr fontId="6"/>
  </si>
  <si>
    <t>　65，039円を減損損失として計上した。</t>
    <phoneticPr fontId="6"/>
  </si>
  <si>
    <t>10．補助金等の内訳並びに交付者、当期の増減額及び残高</t>
    <rPh sb="3" eb="6">
      <t>ホジョキン</t>
    </rPh>
    <rPh sb="6" eb="7">
      <t>トウ</t>
    </rPh>
    <rPh sb="8" eb="10">
      <t>ウチワケ</t>
    </rPh>
    <rPh sb="10" eb="11">
      <t>ナラ</t>
    </rPh>
    <rPh sb="13" eb="16">
      <t>コウフシャ</t>
    </rPh>
    <rPh sb="17" eb="19">
      <t>トウキ</t>
    </rPh>
    <rPh sb="20" eb="23">
      <t>ゾウゲンガク</t>
    </rPh>
    <rPh sb="23" eb="24">
      <t>オヨ</t>
    </rPh>
    <rPh sb="25" eb="27">
      <t>ザンダカ</t>
    </rPh>
    <phoneticPr fontId="6"/>
  </si>
  <si>
    <t>11．指定正味財産から一般正味財産への振替額の内訳</t>
    <rPh sb="3" eb="5">
      <t>シテイ</t>
    </rPh>
    <rPh sb="5" eb="7">
      <t>ショウミ</t>
    </rPh>
    <rPh sb="7" eb="9">
      <t>ザイサン</t>
    </rPh>
    <rPh sb="11" eb="13">
      <t>イッパン</t>
    </rPh>
    <rPh sb="13" eb="15">
      <t>ショウミ</t>
    </rPh>
    <rPh sb="15" eb="17">
      <t>ザイサン</t>
    </rPh>
    <rPh sb="19" eb="22">
      <t>フリカエガク</t>
    </rPh>
    <rPh sb="23" eb="25">
      <t>ウチワケ</t>
    </rPh>
    <phoneticPr fontId="6"/>
  </si>
  <si>
    <t>12．関連当事者との取引内容</t>
    <rPh sb="3" eb="5">
      <t>カンレン</t>
    </rPh>
    <rPh sb="5" eb="8">
      <t>トウジシャ</t>
    </rPh>
    <rPh sb="10" eb="12">
      <t>トリヒキ</t>
    </rPh>
    <rPh sb="12" eb="14">
      <t>ナイヨウ</t>
    </rPh>
    <phoneticPr fontId="6"/>
  </si>
  <si>
    <t>13.重要な偶発事項</t>
    <rPh sb="3" eb="5">
      <t>ジュウヨウ</t>
    </rPh>
    <rPh sb="6" eb="8">
      <t>グウハツ</t>
    </rPh>
    <rPh sb="8" eb="10">
      <t>ジコウ</t>
    </rPh>
    <phoneticPr fontId="6"/>
  </si>
  <si>
    <t>附属明細表</t>
    <rPh sb="0" eb="2">
      <t>フゾク</t>
    </rPh>
    <rPh sb="2" eb="5">
      <t>メイサイヒョウ</t>
    </rPh>
    <phoneticPr fontId="6"/>
  </si>
  <si>
    <t>１．有形固定資産明細表</t>
    <rPh sb="2" eb="4">
      <t>ユウケイ</t>
    </rPh>
    <rPh sb="4" eb="8">
      <t>コテイシサン</t>
    </rPh>
    <rPh sb="8" eb="11">
      <t>メイサイヒョウ</t>
    </rPh>
    <phoneticPr fontId="6"/>
  </si>
  <si>
    <t>２．引当金の明細</t>
    <rPh sb="2" eb="5">
      <t>ヒキアテキン</t>
    </rPh>
    <rPh sb="6" eb="8">
      <t>メイサイ</t>
    </rPh>
    <phoneticPr fontId="6"/>
  </si>
  <si>
    <t>期首残高</t>
    <rPh sb="0" eb="2">
      <t>キシュ</t>
    </rPh>
    <rPh sb="2" eb="4">
      <t>ザンダカ</t>
    </rPh>
    <phoneticPr fontId="6"/>
  </si>
  <si>
    <t>期末残高</t>
    <rPh sb="0" eb="2">
      <t>キマツ</t>
    </rPh>
    <rPh sb="2" eb="4">
      <t>ザンダカ</t>
    </rPh>
    <phoneticPr fontId="6"/>
  </si>
  <si>
    <t>目的使用</t>
    <rPh sb="0" eb="2">
      <t>モクテキ</t>
    </rPh>
    <rPh sb="2" eb="4">
      <t>シヨウ</t>
    </rPh>
    <phoneticPr fontId="6"/>
  </si>
  <si>
    <t>その他</t>
    <rPh sb="2" eb="3">
      <t>タ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</si>
  <si>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</si>
  <si>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一般財団法人静岡県教育会館　　　　　正味財産増減計算書内訳表</t>
    <rPh sb="0" eb="2">
      <t>イッパン</t>
    </rPh>
    <rPh sb="2" eb="6">
      <t>ザイダンホウジン</t>
    </rPh>
    <rPh sb="6" eb="9">
      <t>シズオカケン</t>
    </rPh>
    <rPh sb="9" eb="11">
      <t>キョウイク</t>
    </rPh>
    <rPh sb="11" eb="13">
      <t>カイカン</t>
    </rPh>
    <rPh sb="18" eb="20">
      <t>ショウミ</t>
    </rPh>
    <rPh sb="20" eb="22">
      <t>ザイサン</t>
    </rPh>
    <rPh sb="22" eb="24">
      <t>ゾウゲン</t>
    </rPh>
    <rPh sb="24" eb="27">
      <t>ケイサンショ</t>
    </rPh>
    <rPh sb="27" eb="30">
      <t>ウチワケヒョウ</t>
    </rPh>
    <phoneticPr fontId="6"/>
  </si>
  <si>
    <t>科　　目</t>
    <rPh sb="0" eb="1">
      <t>カ</t>
    </rPh>
    <rPh sb="3" eb="4">
      <t>メ</t>
    </rPh>
    <phoneticPr fontId="6"/>
  </si>
  <si>
    <t>実施事業等会計</t>
    <rPh sb="0" eb="2">
      <t>ジッシ</t>
    </rPh>
    <rPh sb="2" eb="4">
      <t>ジギョウ</t>
    </rPh>
    <rPh sb="4" eb="5">
      <t>トウ</t>
    </rPh>
    <rPh sb="5" eb="7">
      <t>カイケイ</t>
    </rPh>
    <phoneticPr fontId="6"/>
  </si>
  <si>
    <t>その他会計</t>
    <rPh sb="2" eb="3">
      <t>タ</t>
    </rPh>
    <rPh sb="3" eb="5">
      <t>カイケイ</t>
    </rPh>
    <phoneticPr fontId="6"/>
  </si>
  <si>
    <t>法人会計</t>
    <rPh sb="0" eb="2">
      <t>ホウジン</t>
    </rPh>
    <rPh sb="2" eb="4">
      <t>カイケイ</t>
    </rPh>
    <phoneticPr fontId="6"/>
  </si>
  <si>
    <t>内部取引</t>
    <rPh sb="0" eb="2">
      <t>ナイブ</t>
    </rPh>
    <rPh sb="2" eb="4">
      <t>トリヒキ</t>
    </rPh>
    <phoneticPr fontId="6"/>
  </si>
  <si>
    <t>教育　　　　　　　　　　　　　文化事業</t>
    <rPh sb="0" eb="2">
      <t>キョウイク</t>
    </rPh>
    <rPh sb="15" eb="17">
      <t>ブンカ</t>
    </rPh>
    <rPh sb="17" eb="19">
      <t>ジギョウ</t>
    </rPh>
    <phoneticPr fontId="6"/>
  </si>
  <si>
    <t>講演会事業</t>
    <rPh sb="0" eb="3">
      <t>コウエンカイ</t>
    </rPh>
    <rPh sb="3" eb="5">
      <t>ジギョウ</t>
    </rPh>
    <phoneticPr fontId="6"/>
  </si>
  <si>
    <t>共通</t>
    <rPh sb="0" eb="2">
      <t>キョウツウ</t>
    </rPh>
    <phoneticPr fontId="6"/>
  </si>
  <si>
    <t>施設賃貸</t>
    <rPh sb="0" eb="2">
      <t>シセツ</t>
    </rPh>
    <rPh sb="2" eb="4">
      <t>チンタイ</t>
    </rPh>
    <phoneticPr fontId="6"/>
  </si>
  <si>
    <t>会議室賃貸</t>
    <rPh sb="0" eb="3">
      <t>カイギシツ</t>
    </rPh>
    <rPh sb="3" eb="5">
      <t>チンタイ</t>
    </rPh>
    <phoneticPr fontId="6"/>
  </si>
  <si>
    <t>購買</t>
    <rPh sb="0" eb="2">
      <t>コウバイ</t>
    </rPh>
    <phoneticPr fontId="6"/>
  </si>
  <si>
    <t>Ⅰ．一般正味財産増減の部</t>
    <rPh sb="2" eb="4">
      <t>イッパン</t>
    </rPh>
    <rPh sb="4" eb="6">
      <t>ショウミ</t>
    </rPh>
    <rPh sb="6" eb="8">
      <t>ザイサン</t>
    </rPh>
    <rPh sb="8" eb="10">
      <t>ゾウゲン</t>
    </rPh>
    <rPh sb="11" eb="12">
      <t>ブ</t>
    </rPh>
    <phoneticPr fontId="6"/>
  </si>
  <si>
    <t>１．経常増減の部</t>
    <rPh sb="2" eb="4">
      <t>ケイジョウ</t>
    </rPh>
    <rPh sb="4" eb="6">
      <t>ゾウゲン</t>
    </rPh>
    <rPh sb="7" eb="8">
      <t>ブ</t>
    </rPh>
    <phoneticPr fontId="6"/>
  </si>
  <si>
    <t>（１）経常収益</t>
    <rPh sb="3" eb="5">
      <t>ケイジョウ</t>
    </rPh>
    <rPh sb="5" eb="7">
      <t>シュウエキ</t>
    </rPh>
    <phoneticPr fontId="6"/>
  </si>
  <si>
    <t>①基本財産運用益</t>
    <rPh sb="1" eb="3">
      <t>キホン</t>
    </rPh>
    <rPh sb="3" eb="5">
      <t>ザイサン</t>
    </rPh>
    <rPh sb="5" eb="8">
      <t>ウンヨウエキ</t>
    </rPh>
    <phoneticPr fontId="6"/>
  </si>
  <si>
    <t>基本財産受取利息</t>
    <rPh sb="0" eb="2">
      <t>キホン</t>
    </rPh>
    <rPh sb="2" eb="4">
      <t>ザイサン</t>
    </rPh>
    <rPh sb="4" eb="6">
      <t>ウケトリ</t>
    </rPh>
    <rPh sb="6" eb="8">
      <t>リソク</t>
    </rPh>
    <phoneticPr fontId="6"/>
  </si>
  <si>
    <t>②特定資産運用益</t>
    <rPh sb="1" eb="3">
      <t>トクテイ</t>
    </rPh>
    <rPh sb="3" eb="5">
      <t>シサン</t>
    </rPh>
    <rPh sb="5" eb="8">
      <t>ウンヨウエキ</t>
    </rPh>
    <phoneticPr fontId="6"/>
  </si>
  <si>
    <t>特定資産受取利息</t>
    <rPh sb="0" eb="2">
      <t>トクテイ</t>
    </rPh>
    <rPh sb="2" eb="4">
      <t>シサン</t>
    </rPh>
    <rPh sb="4" eb="6">
      <t>ウケトリ</t>
    </rPh>
    <rPh sb="6" eb="8">
      <t>リソク</t>
    </rPh>
    <phoneticPr fontId="6"/>
  </si>
  <si>
    <t>③賃貸借料収入</t>
    <rPh sb="1" eb="4">
      <t>チンタイシャク</t>
    </rPh>
    <rPh sb="4" eb="5">
      <t>リョウ</t>
    </rPh>
    <rPh sb="5" eb="7">
      <t>シュウニュウ</t>
    </rPh>
    <phoneticPr fontId="6"/>
  </si>
  <si>
    <t>会議室賃貸料収入</t>
    <rPh sb="0" eb="3">
      <t>カイギシツ</t>
    </rPh>
    <rPh sb="3" eb="5">
      <t>チンタイ</t>
    </rPh>
    <rPh sb="5" eb="6">
      <t>リョウ</t>
    </rPh>
    <rPh sb="6" eb="8">
      <t>シュウニュウ</t>
    </rPh>
    <phoneticPr fontId="6"/>
  </si>
  <si>
    <t>団体負担金収入</t>
    <rPh sb="0" eb="2">
      <t>ダンタイ</t>
    </rPh>
    <rPh sb="2" eb="5">
      <t>フタンキン</t>
    </rPh>
    <rPh sb="5" eb="7">
      <t>シュウニュウ</t>
    </rPh>
    <phoneticPr fontId="6"/>
  </si>
  <si>
    <t>④受取補助金等</t>
    <rPh sb="1" eb="3">
      <t>ウケトリ</t>
    </rPh>
    <rPh sb="3" eb="6">
      <t>ホジョキン</t>
    </rPh>
    <rPh sb="6" eb="7">
      <t>ナド</t>
    </rPh>
    <phoneticPr fontId="6"/>
  </si>
  <si>
    <t>受取地方公共団体補助金→県教育委員会からの運営費補助金</t>
    <rPh sb="0" eb="2">
      <t>ウケトリ</t>
    </rPh>
    <rPh sb="2" eb="4">
      <t>チホウ</t>
    </rPh>
    <rPh sb="4" eb="6">
      <t>コウキョウ</t>
    </rPh>
    <rPh sb="6" eb="8">
      <t>ダンタイ</t>
    </rPh>
    <rPh sb="8" eb="11">
      <t>ホジョキン</t>
    </rPh>
    <rPh sb="12" eb="13">
      <t>ケン</t>
    </rPh>
    <rPh sb="13" eb="15">
      <t>キョウイク</t>
    </rPh>
    <rPh sb="15" eb="18">
      <t>イインカイ</t>
    </rPh>
    <rPh sb="21" eb="24">
      <t>ウンエイヒ</t>
    </rPh>
    <rPh sb="24" eb="27">
      <t>ホジョキン</t>
    </rPh>
    <phoneticPr fontId="6"/>
  </si>
  <si>
    <t>⑤負担金収入</t>
    <rPh sb="1" eb="4">
      <t>フタンキン</t>
    </rPh>
    <rPh sb="4" eb="6">
      <t>シュウニュウ</t>
    </rPh>
    <phoneticPr fontId="6"/>
  </si>
  <si>
    <t>教育講演会負担金収入</t>
    <rPh sb="0" eb="2">
      <t>キョウイク</t>
    </rPh>
    <rPh sb="2" eb="5">
      <t>コウエンカイ</t>
    </rPh>
    <rPh sb="5" eb="8">
      <t>フタンキン</t>
    </rPh>
    <rPh sb="8" eb="10">
      <t>シュウニュウ</t>
    </rPh>
    <phoneticPr fontId="6"/>
  </si>
  <si>
    <t>受取負担金収入→特別基金</t>
    <rPh sb="0" eb="2">
      <t>ウケトリ</t>
    </rPh>
    <rPh sb="2" eb="5">
      <t>フタンキン</t>
    </rPh>
    <rPh sb="5" eb="7">
      <t>シュウニュウ</t>
    </rPh>
    <rPh sb="8" eb="10">
      <t>トクベツ</t>
    </rPh>
    <rPh sb="10" eb="12">
      <t>キキン</t>
    </rPh>
    <phoneticPr fontId="6"/>
  </si>
  <si>
    <t>⑥受取寄付金</t>
    <rPh sb="1" eb="3">
      <t>ウケトリ</t>
    </rPh>
    <rPh sb="3" eb="6">
      <t>キフキン</t>
    </rPh>
    <phoneticPr fontId="6"/>
  </si>
  <si>
    <t>教職員拠出金</t>
    <rPh sb="0" eb="3">
      <t>キョウショクイン</t>
    </rPh>
    <rPh sb="3" eb="6">
      <t>キョシュツキン</t>
    </rPh>
    <phoneticPr fontId="6"/>
  </si>
  <si>
    <t>教育事業団体職員拠出金</t>
    <rPh sb="0" eb="2">
      <t>キョウイク</t>
    </rPh>
    <rPh sb="2" eb="4">
      <t>ジギョウ</t>
    </rPh>
    <rPh sb="4" eb="6">
      <t>ダンタイ</t>
    </rPh>
    <rPh sb="6" eb="8">
      <t>ショクイン</t>
    </rPh>
    <rPh sb="8" eb="11">
      <t>キョシュツキン</t>
    </rPh>
    <phoneticPr fontId="6"/>
  </si>
  <si>
    <t>入居団体職員拠出金</t>
    <rPh sb="0" eb="2">
      <t>ニュウキョ</t>
    </rPh>
    <rPh sb="2" eb="4">
      <t>ダンタイ</t>
    </rPh>
    <rPh sb="4" eb="6">
      <t>ショクイン</t>
    </rPh>
    <rPh sb="6" eb="9">
      <t>キョシュツキン</t>
    </rPh>
    <phoneticPr fontId="6"/>
  </si>
  <si>
    <t>団体寄付金</t>
    <rPh sb="0" eb="2">
      <t>ダンタイ</t>
    </rPh>
    <rPh sb="2" eb="5">
      <t>キフキン</t>
    </rPh>
    <phoneticPr fontId="6"/>
  </si>
  <si>
    <t>⑦雑収益</t>
    <rPh sb="1" eb="4">
      <t>ザツシュウエキ</t>
    </rPh>
    <phoneticPr fontId="6"/>
  </si>
  <si>
    <t>受取利息</t>
    <rPh sb="0" eb="2">
      <t>ウケトリ</t>
    </rPh>
    <rPh sb="2" eb="4">
      <t>リソク</t>
    </rPh>
    <phoneticPr fontId="6"/>
  </si>
  <si>
    <t>雑収益</t>
    <rPh sb="0" eb="1">
      <t>ザツ</t>
    </rPh>
    <rPh sb="1" eb="3">
      <t>シュウエキ</t>
    </rPh>
    <phoneticPr fontId="6"/>
  </si>
  <si>
    <t>　　　受取施設使用料</t>
    <rPh sb="3" eb="5">
      <t>ウケトリ</t>
    </rPh>
    <rPh sb="5" eb="7">
      <t>シセツ</t>
    </rPh>
    <rPh sb="7" eb="10">
      <t>シヨウリョウ</t>
    </rPh>
    <phoneticPr fontId="6"/>
  </si>
  <si>
    <t>　　　受取倉庫使用料</t>
    <rPh sb="3" eb="5">
      <t>ウケトリ</t>
    </rPh>
    <rPh sb="5" eb="7">
      <t>ソウコ</t>
    </rPh>
    <rPh sb="7" eb="10">
      <t>シヨウリョウ</t>
    </rPh>
    <phoneticPr fontId="6"/>
  </si>
  <si>
    <t>　　　受取駐車場使用料</t>
    <rPh sb="3" eb="5">
      <t>ウケトリ</t>
    </rPh>
    <rPh sb="5" eb="8">
      <t>チュウシャジョウ</t>
    </rPh>
    <rPh sb="8" eb="11">
      <t>シヨウリョウ</t>
    </rPh>
    <phoneticPr fontId="6"/>
  </si>
  <si>
    <t>　　　受取配達委託料</t>
    <rPh sb="3" eb="5">
      <t>ウケトリ</t>
    </rPh>
    <rPh sb="5" eb="7">
      <t>ハイタツ</t>
    </rPh>
    <rPh sb="7" eb="10">
      <t>イタクリョウ</t>
    </rPh>
    <phoneticPr fontId="6"/>
  </si>
  <si>
    <t>　　　切手販売手数料・受取自動販売機設置手数料</t>
    <rPh sb="11" eb="13">
      <t>ウケトリ</t>
    </rPh>
    <rPh sb="13" eb="15">
      <t>ジドウ</t>
    </rPh>
    <rPh sb="15" eb="18">
      <t>ハンバイキ</t>
    </rPh>
    <rPh sb="18" eb="20">
      <t>セッチ</t>
    </rPh>
    <rPh sb="20" eb="23">
      <t>テスウリョウ</t>
    </rPh>
    <phoneticPr fontId="6"/>
  </si>
  <si>
    <t>　　　受取保険料</t>
    <rPh sb="3" eb="5">
      <t>ウケトリ</t>
    </rPh>
    <rPh sb="5" eb="8">
      <t>ホケンリョウ</t>
    </rPh>
    <phoneticPr fontId="6"/>
  </si>
  <si>
    <t>経常収益　計</t>
    <rPh sb="0" eb="2">
      <t>ケイジョウ</t>
    </rPh>
    <rPh sb="2" eb="4">
      <t>シュウエキ</t>
    </rPh>
    <rPh sb="5" eb="6">
      <t>ケイ</t>
    </rPh>
    <phoneticPr fontId="6"/>
  </si>
  <si>
    <t>（２）経常費用</t>
    <rPh sb="3" eb="5">
      <t>ケイジョウ</t>
    </rPh>
    <rPh sb="5" eb="7">
      <t>ヒヨウ</t>
    </rPh>
    <phoneticPr fontId="6"/>
  </si>
  <si>
    <t>①事業費</t>
    <rPh sb="1" eb="4">
      <t>ジギョウヒ</t>
    </rPh>
    <phoneticPr fontId="6"/>
  </si>
  <si>
    <t>事)役員報酬</t>
    <rPh sb="0" eb="1">
      <t>ジ</t>
    </rPh>
    <rPh sb="2" eb="4">
      <t>ヤクイン</t>
    </rPh>
    <rPh sb="4" eb="6">
      <t>ホウシュウ</t>
    </rPh>
    <phoneticPr fontId="6"/>
  </si>
  <si>
    <t>事)給料手当</t>
    <rPh sb="0" eb="1">
      <t>ジ</t>
    </rPh>
    <rPh sb="2" eb="4">
      <t>キュウリョウ</t>
    </rPh>
    <rPh sb="4" eb="6">
      <t>テアテ</t>
    </rPh>
    <phoneticPr fontId="6"/>
  </si>
  <si>
    <t>事）退職給付費用</t>
    <rPh sb="2" eb="4">
      <t>タイショク</t>
    </rPh>
    <rPh sb="4" eb="6">
      <t>キュウフ</t>
    </rPh>
    <rPh sb="6" eb="8">
      <t>ヒヨウ</t>
    </rPh>
    <phoneticPr fontId="6"/>
  </si>
  <si>
    <t>事）法定福利費</t>
    <rPh sb="2" eb="4">
      <t>ホウテイ</t>
    </rPh>
    <rPh sb="4" eb="6">
      <t>フクリ</t>
    </rPh>
    <rPh sb="6" eb="7">
      <t>ヒ</t>
    </rPh>
    <phoneticPr fontId="6"/>
  </si>
  <si>
    <t>事）福利厚生費</t>
    <rPh sb="2" eb="4">
      <t>フクリ</t>
    </rPh>
    <rPh sb="4" eb="7">
      <t>コウセイヒ</t>
    </rPh>
    <phoneticPr fontId="6"/>
  </si>
  <si>
    <t>事）会議費</t>
    <rPh sb="2" eb="5">
      <t>カイギヒ</t>
    </rPh>
    <phoneticPr fontId="6"/>
  </si>
  <si>
    <t>事）旅費交通費</t>
    <rPh sb="0" eb="1">
      <t>ジ</t>
    </rPh>
    <rPh sb="2" eb="4">
      <t>リョヒ</t>
    </rPh>
    <rPh sb="4" eb="7">
      <t>コウツウヒ</t>
    </rPh>
    <phoneticPr fontId="6"/>
  </si>
  <si>
    <t>　　　旅費交通費</t>
    <rPh sb="3" eb="5">
      <t>リョヒ</t>
    </rPh>
    <rPh sb="5" eb="8">
      <t>コウツウヒ</t>
    </rPh>
    <phoneticPr fontId="6"/>
  </si>
  <si>
    <t>　　　講師旅費交通費</t>
    <rPh sb="3" eb="5">
      <t>コウシ</t>
    </rPh>
    <rPh sb="5" eb="7">
      <t>リョヒ</t>
    </rPh>
    <rPh sb="7" eb="10">
      <t>コウツウヒ</t>
    </rPh>
    <phoneticPr fontId="6"/>
  </si>
  <si>
    <t>　　　事務局旅費</t>
    <rPh sb="3" eb="6">
      <t>ジムキョク</t>
    </rPh>
    <rPh sb="6" eb="8">
      <t>リョヒ</t>
    </rPh>
    <phoneticPr fontId="6"/>
  </si>
  <si>
    <t>　　　当日運営費</t>
    <rPh sb="3" eb="5">
      <t>トウジツ</t>
    </rPh>
    <rPh sb="5" eb="8">
      <t>ウンエイヒ</t>
    </rPh>
    <phoneticPr fontId="6"/>
  </si>
  <si>
    <t>事）通信運搬費</t>
    <rPh sb="2" eb="4">
      <t>ツウシン</t>
    </rPh>
    <rPh sb="4" eb="7">
      <t>ウンパンヒ</t>
    </rPh>
    <phoneticPr fontId="6"/>
  </si>
  <si>
    <t>事）減価償却費</t>
    <rPh sb="2" eb="4">
      <t>ゲンカ</t>
    </rPh>
    <rPh sb="4" eb="7">
      <t>ショウキャクヒ</t>
    </rPh>
    <phoneticPr fontId="6"/>
  </si>
  <si>
    <t>事）消什備品費</t>
    <rPh sb="2" eb="3">
      <t>ショウ</t>
    </rPh>
    <rPh sb="3" eb="4">
      <t>シゲル</t>
    </rPh>
    <rPh sb="4" eb="6">
      <t>ビヒン</t>
    </rPh>
    <rPh sb="6" eb="7">
      <t>ヒ</t>
    </rPh>
    <phoneticPr fontId="6"/>
  </si>
  <si>
    <t>事）消耗品費</t>
    <rPh sb="2" eb="5">
      <t>ショウモウヒン</t>
    </rPh>
    <rPh sb="5" eb="6">
      <t>ヒ</t>
    </rPh>
    <phoneticPr fontId="6"/>
  </si>
  <si>
    <t>事）事務用消耗品費</t>
    <rPh sb="2" eb="5">
      <t>ジムヨウ</t>
    </rPh>
    <rPh sb="5" eb="8">
      <t>ショウモウヒン</t>
    </rPh>
    <rPh sb="8" eb="9">
      <t>ヒ</t>
    </rPh>
    <phoneticPr fontId="6"/>
  </si>
  <si>
    <t>事）修繕費</t>
    <rPh sb="2" eb="5">
      <t>シュウゼンヒ</t>
    </rPh>
    <phoneticPr fontId="6"/>
  </si>
  <si>
    <t>事）印刷製本費</t>
    <rPh sb="2" eb="4">
      <t>インサツ</t>
    </rPh>
    <rPh sb="4" eb="6">
      <t>セイホン</t>
    </rPh>
    <rPh sb="6" eb="7">
      <t>ヒ</t>
    </rPh>
    <phoneticPr fontId="6"/>
  </si>
  <si>
    <t>事）図書購入費</t>
    <rPh sb="2" eb="4">
      <t>トショ</t>
    </rPh>
    <rPh sb="4" eb="7">
      <t>コウニュウヒ</t>
    </rPh>
    <phoneticPr fontId="6"/>
  </si>
  <si>
    <t>事）光熱水料費</t>
    <rPh sb="2" eb="4">
      <t>コウネツ</t>
    </rPh>
    <rPh sb="4" eb="5">
      <t>ミズ</t>
    </rPh>
    <rPh sb="5" eb="6">
      <t>リョウ</t>
    </rPh>
    <rPh sb="6" eb="7">
      <t>ヒ</t>
    </rPh>
    <phoneticPr fontId="6"/>
  </si>
  <si>
    <t>事）賃借料</t>
    <rPh sb="2" eb="5">
      <t>チンシャクリョウ</t>
    </rPh>
    <phoneticPr fontId="6"/>
  </si>
  <si>
    <t>事）借地料</t>
    <rPh sb="2" eb="5">
      <t>シャクチリョウ</t>
    </rPh>
    <phoneticPr fontId="6"/>
  </si>
  <si>
    <t>事）保険料</t>
    <rPh sb="2" eb="5">
      <t>ホケンリョウ</t>
    </rPh>
    <phoneticPr fontId="6"/>
  </si>
  <si>
    <t>事）諸謝費(講演料）</t>
    <rPh sb="2" eb="3">
      <t>ショ</t>
    </rPh>
    <rPh sb="3" eb="4">
      <t>シャ</t>
    </rPh>
    <rPh sb="4" eb="5">
      <t>ヒ</t>
    </rPh>
    <rPh sb="6" eb="9">
      <t>コウエンリョウ</t>
    </rPh>
    <phoneticPr fontId="6"/>
  </si>
  <si>
    <t>事）租税公課</t>
    <rPh sb="2" eb="4">
      <t>ソゼイ</t>
    </rPh>
    <rPh sb="4" eb="6">
      <t>コウカ</t>
    </rPh>
    <phoneticPr fontId="6"/>
  </si>
  <si>
    <t>事）支払助成費(研究会助成費)</t>
    <rPh sb="2" eb="4">
      <t>シハライ</t>
    </rPh>
    <rPh sb="4" eb="7">
      <t>ジョセイヒ</t>
    </rPh>
    <rPh sb="8" eb="11">
      <t>ケンキュウカイ</t>
    </rPh>
    <rPh sb="11" eb="14">
      <t>ジョセイヒ</t>
    </rPh>
    <phoneticPr fontId="6"/>
  </si>
  <si>
    <t>事）委託費</t>
    <rPh sb="0" eb="1">
      <t>ジ</t>
    </rPh>
    <rPh sb="2" eb="5">
      <t>イタクヒ</t>
    </rPh>
    <phoneticPr fontId="6"/>
  </si>
  <si>
    <t>　　　管理委託費</t>
    <rPh sb="3" eb="5">
      <t>カンリ</t>
    </rPh>
    <rPh sb="5" eb="8">
      <t>イタクヒ</t>
    </rPh>
    <phoneticPr fontId="6"/>
  </si>
  <si>
    <t>　　　運営委託費</t>
    <rPh sb="3" eb="5">
      <t>ウンエイ</t>
    </rPh>
    <rPh sb="5" eb="8">
      <t>イタクヒ</t>
    </rPh>
    <phoneticPr fontId="6"/>
  </si>
  <si>
    <t>　　　高校運営委託費</t>
    <rPh sb="3" eb="5">
      <t>コウコウ</t>
    </rPh>
    <rPh sb="5" eb="7">
      <t>ウンエイ</t>
    </rPh>
    <rPh sb="7" eb="10">
      <t>イタクヒ</t>
    </rPh>
    <phoneticPr fontId="6"/>
  </si>
  <si>
    <t>事）支払利息</t>
    <rPh sb="0" eb="1">
      <t>ジ</t>
    </rPh>
    <rPh sb="2" eb="4">
      <t>シハライ</t>
    </rPh>
    <rPh sb="4" eb="6">
      <t>リソク</t>
    </rPh>
    <phoneticPr fontId="6"/>
  </si>
  <si>
    <t>事）支払い手数料</t>
    <rPh sb="0" eb="1">
      <t>ジ</t>
    </rPh>
    <rPh sb="2" eb="4">
      <t>シハラ</t>
    </rPh>
    <rPh sb="5" eb="8">
      <t>テスウリョウ</t>
    </rPh>
    <phoneticPr fontId="6"/>
  </si>
  <si>
    <t>事）雑費</t>
    <rPh sb="0" eb="1">
      <t>ジ</t>
    </rPh>
    <rPh sb="2" eb="4">
      <t>ザッピ</t>
    </rPh>
    <phoneticPr fontId="6"/>
  </si>
  <si>
    <t>事業費　計</t>
    <rPh sb="0" eb="3">
      <t>ジギョウヒ</t>
    </rPh>
    <rPh sb="4" eb="5">
      <t>ケイ</t>
    </rPh>
    <phoneticPr fontId="6"/>
  </si>
  <si>
    <t>②管理費</t>
    <rPh sb="1" eb="4">
      <t>カンリヒ</t>
    </rPh>
    <phoneticPr fontId="6"/>
  </si>
  <si>
    <t>管）役員報酬</t>
    <rPh sb="0" eb="1">
      <t>カン</t>
    </rPh>
    <rPh sb="2" eb="4">
      <t>ヤクイン</t>
    </rPh>
    <rPh sb="4" eb="6">
      <t>ホウシュウ</t>
    </rPh>
    <phoneticPr fontId="6"/>
  </si>
  <si>
    <t>管）給料手当</t>
    <rPh sb="2" eb="4">
      <t>キュウリョウ</t>
    </rPh>
    <rPh sb="4" eb="6">
      <t>テアテ</t>
    </rPh>
    <phoneticPr fontId="6"/>
  </si>
  <si>
    <t>管）退職給付費用</t>
    <rPh sb="2" eb="4">
      <t>タイショク</t>
    </rPh>
    <rPh sb="4" eb="6">
      <t>キュウフ</t>
    </rPh>
    <rPh sb="6" eb="8">
      <t>ヒヨウ</t>
    </rPh>
    <phoneticPr fontId="6"/>
  </si>
  <si>
    <t>管）法定福利費</t>
    <rPh sb="2" eb="4">
      <t>ホウテイ</t>
    </rPh>
    <rPh sb="4" eb="6">
      <t>フクリ</t>
    </rPh>
    <rPh sb="6" eb="7">
      <t>ヒ</t>
    </rPh>
    <phoneticPr fontId="6"/>
  </si>
  <si>
    <t>管）福利厚生費</t>
    <rPh sb="2" eb="4">
      <t>フクリ</t>
    </rPh>
    <rPh sb="4" eb="7">
      <t>コウセイヒ</t>
    </rPh>
    <phoneticPr fontId="6"/>
  </si>
  <si>
    <t>管）会議費</t>
    <rPh sb="2" eb="5">
      <t>カイギヒ</t>
    </rPh>
    <phoneticPr fontId="6"/>
  </si>
  <si>
    <t>管）旅費交通費</t>
    <rPh sb="2" eb="4">
      <t>リョヒ</t>
    </rPh>
    <rPh sb="4" eb="7">
      <t>コウツウヒ</t>
    </rPh>
    <phoneticPr fontId="6"/>
  </si>
  <si>
    <t>管）通信運搬費</t>
    <rPh sb="2" eb="4">
      <t>ツウシン</t>
    </rPh>
    <rPh sb="4" eb="7">
      <t>ウンパンヒ</t>
    </rPh>
    <phoneticPr fontId="6"/>
  </si>
  <si>
    <t>管）減価償却費</t>
    <rPh sb="2" eb="4">
      <t>ゲンカ</t>
    </rPh>
    <rPh sb="4" eb="7">
      <t>ショウキャクヒ</t>
    </rPh>
    <phoneticPr fontId="6"/>
  </si>
  <si>
    <t>管）消耗什器備品費</t>
    <rPh sb="2" eb="4">
      <t>ショウモウ</t>
    </rPh>
    <rPh sb="4" eb="6">
      <t>ジュウキ</t>
    </rPh>
    <rPh sb="6" eb="8">
      <t>ビヒン</t>
    </rPh>
    <rPh sb="8" eb="9">
      <t>ヒ</t>
    </rPh>
    <phoneticPr fontId="6"/>
  </si>
  <si>
    <t>管）消耗品費</t>
    <rPh sb="2" eb="5">
      <t>ショウモウヒン</t>
    </rPh>
    <rPh sb="5" eb="6">
      <t>ヒ</t>
    </rPh>
    <phoneticPr fontId="6"/>
  </si>
  <si>
    <t>管）事務消耗品費</t>
    <rPh sb="2" eb="4">
      <t>ジム</t>
    </rPh>
    <rPh sb="4" eb="7">
      <t>ショウモウヒン</t>
    </rPh>
    <rPh sb="7" eb="8">
      <t>ヒ</t>
    </rPh>
    <phoneticPr fontId="6"/>
  </si>
  <si>
    <t>管）修繕費</t>
    <rPh sb="2" eb="5">
      <t>シュウゼンヒ</t>
    </rPh>
    <phoneticPr fontId="6"/>
  </si>
  <si>
    <t>管）印刷製本費</t>
    <rPh sb="2" eb="4">
      <t>インサツ</t>
    </rPh>
    <rPh sb="4" eb="6">
      <t>セイホン</t>
    </rPh>
    <rPh sb="6" eb="7">
      <t>ヒ</t>
    </rPh>
    <phoneticPr fontId="6"/>
  </si>
  <si>
    <t>管）図書購入費</t>
    <rPh sb="2" eb="4">
      <t>トショ</t>
    </rPh>
    <rPh sb="4" eb="7">
      <t>コウニュウヒ</t>
    </rPh>
    <phoneticPr fontId="6"/>
  </si>
  <si>
    <t>管）光熱水料費</t>
    <rPh sb="0" eb="1">
      <t>カン</t>
    </rPh>
    <rPh sb="2" eb="4">
      <t>コウネツ</t>
    </rPh>
    <rPh sb="4" eb="5">
      <t>ミズ</t>
    </rPh>
    <rPh sb="5" eb="6">
      <t>リョウ</t>
    </rPh>
    <rPh sb="6" eb="7">
      <t>ヒ</t>
    </rPh>
    <phoneticPr fontId="6"/>
  </si>
  <si>
    <t>管）貸借料</t>
    <rPh sb="2" eb="5">
      <t>タイシャクリョウ</t>
    </rPh>
    <phoneticPr fontId="6"/>
  </si>
  <si>
    <t>管）借地料</t>
    <rPh sb="2" eb="5">
      <t>シャクチリョウ</t>
    </rPh>
    <phoneticPr fontId="6"/>
  </si>
  <si>
    <t>管）保険料</t>
    <rPh sb="2" eb="5">
      <t>ホケンリョウ</t>
    </rPh>
    <phoneticPr fontId="6"/>
  </si>
  <si>
    <t>管）諸謝金</t>
    <rPh sb="2" eb="3">
      <t>ショ</t>
    </rPh>
    <rPh sb="3" eb="4">
      <t>シャ</t>
    </rPh>
    <rPh sb="4" eb="5">
      <t>キン</t>
    </rPh>
    <phoneticPr fontId="6"/>
  </si>
  <si>
    <t>管）渉外費</t>
    <rPh sb="2" eb="5">
      <t>ショウガイヒ</t>
    </rPh>
    <phoneticPr fontId="6"/>
  </si>
  <si>
    <t>管）租税公課</t>
    <rPh sb="2" eb="4">
      <t>ソゼイ</t>
    </rPh>
    <rPh sb="4" eb="6">
      <t>コウカ</t>
    </rPh>
    <phoneticPr fontId="6"/>
  </si>
  <si>
    <t>管）管理委託費</t>
    <rPh sb="0" eb="1">
      <t>カン</t>
    </rPh>
    <rPh sb="2" eb="4">
      <t>カンリ</t>
    </rPh>
    <rPh sb="4" eb="7">
      <t>イタクヒ</t>
    </rPh>
    <phoneticPr fontId="6"/>
  </si>
  <si>
    <t>管）支払利息</t>
    <rPh sb="0" eb="1">
      <t>カン</t>
    </rPh>
    <rPh sb="2" eb="4">
      <t>シハライ</t>
    </rPh>
    <rPh sb="4" eb="6">
      <t>リソク</t>
    </rPh>
    <phoneticPr fontId="6"/>
  </si>
  <si>
    <t>管)支払手数料</t>
    <rPh sb="0" eb="1">
      <t>カン</t>
    </rPh>
    <rPh sb="2" eb="4">
      <t>シハライ</t>
    </rPh>
    <rPh sb="4" eb="7">
      <t>テスウリョウ</t>
    </rPh>
    <phoneticPr fontId="6"/>
  </si>
  <si>
    <t>管)雑費</t>
    <rPh sb="0" eb="1">
      <t>カン</t>
    </rPh>
    <rPh sb="2" eb="4">
      <t>ザッピ</t>
    </rPh>
    <phoneticPr fontId="6"/>
  </si>
  <si>
    <t>管理費　計</t>
    <rPh sb="0" eb="3">
      <t>カンリヒ</t>
    </rPh>
    <rPh sb="4" eb="5">
      <t>ケイ</t>
    </rPh>
    <phoneticPr fontId="6"/>
  </si>
  <si>
    <t>経常費用計</t>
    <rPh sb="0" eb="2">
      <t>ケイジョウ</t>
    </rPh>
    <rPh sb="2" eb="4">
      <t>ヒヨウ</t>
    </rPh>
    <rPh sb="4" eb="5">
      <t>ケイ</t>
    </rPh>
    <phoneticPr fontId="6"/>
  </si>
  <si>
    <t>評価損益等調整前当期経常増減額</t>
    <rPh sb="0" eb="2">
      <t>ヒョウカ</t>
    </rPh>
    <rPh sb="2" eb="3">
      <t>ソン</t>
    </rPh>
    <rPh sb="3" eb="4">
      <t>エキ</t>
    </rPh>
    <rPh sb="4" eb="5">
      <t>ナド</t>
    </rPh>
    <rPh sb="5" eb="7">
      <t>チョウセイ</t>
    </rPh>
    <rPh sb="7" eb="8">
      <t>マエ</t>
    </rPh>
    <rPh sb="8" eb="10">
      <t>トウキ</t>
    </rPh>
    <rPh sb="10" eb="12">
      <t>ケイジョウ</t>
    </rPh>
    <rPh sb="12" eb="14">
      <t>ゾウゲン</t>
    </rPh>
    <rPh sb="14" eb="15">
      <t>ガク</t>
    </rPh>
    <phoneticPr fontId="6"/>
  </si>
  <si>
    <t>（３）評価損益の部</t>
    <rPh sb="3" eb="5">
      <t>ヒョウカ</t>
    </rPh>
    <rPh sb="5" eb="7">
      <t>ソンエキ</t>
    </rPh>
    <rPh sb="8" eb="9">
      <t>ブ</t>
    </rPh>
    <phoneticPr fontId="6"/>
  </si>
  <si>
    <t>基本財産評価損益等</t>
    <rPh sb="0" eb="2">
      <t>キホン</t>
    </rPh>
    <rPh sb="2" eb="4">
      <t>ザイサン</t>
    </rPh>
    <rPh sb="4" eb="6">
      <t>ヒョウカ</t>
    </rPh>
    <rPh sb="6" eb="7">
      <t>ソン</t>
    </rPh>
    <rPh sb="7" eb="8">
      <t>エキ</t>
    </rPh>
    <rPh sb="8" eb="9">
      <t>ナド</t>
    </rPh>
    <phoneticPr fontId="6"/>
  </si>
  <si>
    <t>特定資産評価損益等</t>
    <rPh sb="0" eb="2">
      <t>トクテイ</t>
    </rPh>
    <rPh sb="2" eb="4">
      <t>シサン</t>
    </rPh>
    <rPh sb="4" eb="6">
      <t>ヒョウカ</t>
    </rPh>
    <rPh sb="6" eb="7">
      <t>ソン</t>
    </rPh>
    <rPh sb="7" eb="8">
      <t>エキ</t>
    </rPh>
    <rPh sb="8" eb="9">
      <t>ナド</t>
    </rPh>
    <phoneticPr fontId="6"/>
  </si>
  <si>
    <t>投資有価証券評価損益等</t>
    <rPh sb="0" eb="2">
      <t>トウシ</t>
    </rPh>
    <rPh sb="2" eb="4">
      <t>ユウカ</t>
    </rPh>
    <rPh sb="4" eb="6">
      <t>ショウケン</t>
    </rPh>
    <rPh sb="6" eb="8">
      <t>ヒョウカ</t>
    </rPh>
    <rPh sb="8" eb="10">
      <t>ソンエキ</t>
    </rPh>
    <rPh sb="10" eb="11">
      <t>ナド</t>
    </rPh>
    <phoneticPr fontId="6"/>
  </si>
  <si>
    <t>評価損益等　計</t>
    <rPh sb="0" eb="2">
      <t>ヒョウカ</t>
    </rPh>
    <rPh sb="2" eb="4">
      <t>ソンエキ</t>
    </rPh>
    <rPh sb="4" eb="5">
      <t>ナド</t>
    </rPh>
    <rPh sb="6" eb="7">
      <t>ケイ</t>
    </rPh>
    <phoneticPr fontId="6"/>
  </si>
  <si>
    <t>当期経常増減額</t>
    <rPh sb="0" eb="2">
      <t>トウキ</t>
    </rPh>
    <rPh sb="2" eb="4">
      <t>ケイジョウ</t>
    </rPh>
    <rPh sb="4" eb="6">
      <t>ゾウゲン</t>
    </rPh>
    <rPh sb="6" eb="7">
      <t>ガク</t>
    </rPh>
    <phoneticPr fontId="6"/>
  </si>
  <si>
    <t>２．経常外増減の部</t>
    <rPh sb="2" eb="5">
      <t>ケイジョウガイ</t>
    </rPh>
    <rPh sb="5" eb="7">
      <t>ゾウゲン</t>
    </rPh>
    <rPh sb="8" eb="9">
      <t>ブ</t>
    </rPh>
    <phoneticPr fontId="6"/>
  </si>
  <si>
    <t>（１）経常外収益</t>
    <rPh sb="3" eb="6">
      <t>ケイジョウガイ</t>
    </rPh>
    <rPh sb="6" eb="8">
      <t>シュウエキ</t>
    </rPh>
    <phoneticPr fontId="6"/>
  </si>
  <si>
    <t>固定資産売却益</t>
    <rPh sb="0" eb="4">
      <t>コテイシサン</t>
    </rPh>
    <rPh sb="4" eb="7">
      <t>バイキャクエキ</t>
    </rPh>
    <phoneticPr fontId="6"/>
  </si>
  <si>
    <t>経常外収益　計</t>
    <rPh sb="0" eb="3">
      <t>ケイジョウガイ</t>
    </rPh>
    <rPh sb="3" eb="5">
      <t>シュウエキ</t>
    </rPh>
    <rPh sb="6" eb="7">
      <t>ケイ</t>
    </rPh>
    <phoneticPr fontId="6"/>
  </si>
  <si>
    <t>（２）経常外費用</t>
    <rPh sb="3" eb="6">
      <t>ケイジョウガイ</t>
    </rPh>
    <rPh sb="6" eb="8">
      <t>ヒヨウ</t>
    </rPh>
    <phoneticPr fontId="6"/>
  </si>
  <si>
    <t>固定資産売却損</t>
    <rPh sb="0" eb="4">
      <t>コテイシサン</t>
    </rPh>
    <rPh sb="4" eb="6">
      <t>バイキャク</t>
    </rPh>
    <rPh sb="6" eb="7">
      <t>ソン</t>
    </rPh>
    <phoneticPr fontId="6"/>
  </si>
  <si>
    <t>経常外費用　計</t>
    <rPh sb="0" eb="3">
      <t>ケイジョウガイ</t>
    </rPh>
    <rPh sb="3" eb="5">
      <t>ヒヨウ</t>
    </rPh>
    <rPh sb="6" eb="7">
      <t>ケイ</t>
    </rPh>
    <phoneticPr fontId="6"/>
  </si>
  <si>
    <t>当期経常外増減額</t>
    <rPh sb="0" eb="2">
      <t>トウキ</t>
    </rPh>
    <rPh sb="2" eb="5">
      <t>ケイジョウガイ</t>
    </rPh>
    <rPh sb="5" eb="7">
      <t>ゾウゲン</t>
    </rPh>
    <rPh sb="7" eb="8">
      <t>ガク</t>
    </rPh>
    <phoneticPr fontId="6"/>
  </si>
  <si>
    <t>他会計振替額</t>
    <rPh sb="0" eb="1">
      <t>タ</t>
    </rPh>
    <rPh sb="1" eb="3">
      <t>カイケイ</t>
    </rPh>
    <rPh sb="3" eb="5">
      <t>フリカエ</t>
    </rPh>
    <rPh sb="5" eb="6">
      <t>ガク</t>
    </rPh>
    <phoneticPr fontId="6"/>
  </si>
  <si>
    <t>当期一般正味財産増減額</t>
    <rPh sb="0" eb="2">
      <t>トウキ</t>
    </rPh>
    <rPh sb="2" eb="4">
      <t>イッパン</t>
    </rPh>
    <rPh sb="4" eb="6">
      <t>ショウミ</t>
    </rPh>
    <rPh sb="6" eb="8">
      <t>ザイサン</t>
    </rPh>
    <rPh sb="8" eb="10">
      <t>ゾウゲン</t>
    </rPh>
    <rPh sb="10" eb="11">
      <t>ガク</t>
    </rPh>
    <phoneticPr fontId="6"/>
  </si>
  <si>
    <t>一般正味財産期首残高</t>
    <rPh sb="0" eb="2">
      <t>イッパン</t>
    </rPh>
    <rPh sb="2" eb="4">
      <t>ショウミ</t>
    </rPh>
    <rPh sb="4" eb="6">
      <t>ザイサン</t>
    </rPh>
    <rPh sb="6" eb="8">
      <t>キシュ</t>
    </rPh>
    <rPh sb="8" eb="10">
      <t>ザンダカ</t>
    </rPh>
    <phoneticPr fontId="6"/>
  </si>
  <si>
    <t>一般正味財産期末残高</t>
    <rPh sb="0" eb="2">
      <t>イッパン</t>
    </rPh>
    <rPh sb="2" eb="4">
      <t>ショウミ</t>
    </rPh>
    <rPh sb="4" eb="6">
      <t>ザイサン</t>
    </rPh>
    <rPh sb="6" eb="8">
      <t>キマツ</t>
    </rPh>
    <rPh sb="8" eb="10">
      <t>ザンダカ</t>
    </rPh>
    <phoneticPr fontId="6"/>
  </si>
  <si>
    <t>Ⅱ　指定正味財産増減の部</t>
    <rPh sb="2" eb="4">
      <t>シテイ</t>
    </rPh>
    <rPh sb="4" eb="6">
      <t>ショウミ</t>
    </rPh>
    <rPh sb="6" eb="8">
      <t>ザイサン</t>
    </rPh>
    <rPh sb="8" eb="10">
      <t>ゾウゲン</t>
    </rPh>
    <rPh sb="11" eb="12">
      <t>ブ</t>
    </rPh>
    <phoneticPr fontId="6"/>
  </si>
  <si>
    <t>受取補助金等</t>
    <rPh sb="0" eb="2">
      <t>ウケトリ</t>
    </rPh>
    <rPh sb="2" eb="5">
      <t>ホジョキン</t>
    </rPh>
    <rPh sb="5" eb="6">
      <t>ナド</t>
    </rPh>
    <phoneticPr fontId="6"/>
  </si>
  <si>
    <t>一般正味財産への振替額</t>
    <rPh sb="0" eb="2">
      <t>イッパン</t>
    </rPh>
    <rPh sb="2" eb="4">
      <t>ショウミ</t>
    </rPh>
    <rPh sb="4" eb="6">
      <t>ザイサン</t>
    </rPh>
    <rPh sb="8" eb="11">
      <t>フリカエガク</t>
    </rPh>
    <phoneticPr fontId="6"/>
  </si>
  <si>
    <t>当期指定正味財産増減額</t>
    <rPh sb="0" eb="2">
      <t>トウキ</t>
    </rPh>
    <rPh sb="2" eb="4">
      <t>シテイ</t>
    </rPh>
    <rPh sb="4" eb="6">
      <t>ショウミ</t>
    </rPh>
    <rPh sb="6" eb="8">
      <t>ザイサン</t>
    </rPh>
    <rPh sb="8" eb="10">
      <t>ゾウゲン</t>
    </rPh>
    <rPh sb="10" eb="11">
      <t>ガク</t>
    </rPh>
    <phoneticPr fontId="6"/>
  </si>
  <si>
    <t>指定正味財産期首残高</t>
    <rPh sb="0" eb="2">
      <t>シテイ</t>
    </rPh>
    <rPh sb="2" eb="4">
      <t>ショウミ</t>
    </rPh>
    <rPh sb="4" eb="6">
      <t>ザイサン</t>
    </rPh>
    <rPh sb="6" eb="8">
      <t>キシュ</t>
    </rPh>
    <rPh sb="8" eb="10">
      <t>ザンダカ</t>
    </rPh>
    <phoneticPr fontId="6"/>
  </si>
  <si>
    <t>指定正味財産期末残高</t>
    <rPh sb="0" eb="2">
      <t>シテイ</t>
    </rPh>
    <rPh sb="2" eb="4">
      <t>ショウミ</t>
    </rPh>
    <rPh sb="4" eb="6">
      <t>ザイサン</t>
    </rPh>
    <rPh sb="6" eb="8">
      <t>キマツ</t>
    </rPh>
    <rPh sb="8" eb="10">
      <t>ザンダカ</t>
    </rPh>
    <phoneticPr fontId="6"/>
  </si>
  <si>
    <t>Ⅲ　正味財産期末残高</t>
    <rPh sb="2" eb="4">
      <t>ショウミ</t>
    </rPh>
    <rPh sb="4" eb="6">
      <t>ザイサン</t>
    </rPh>
    <rPh sb="6" eb="8">
      <t>キマツ</t>
    </rPh>
    <rPh sb="8" eb="10">
      <t>ザンダカ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</si>
</sst>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\(#,##0\)"/>
    <numFmt numFmtId="177" formatCode="#,##0;&quot;△ &quot;#,##0"/>
    <numFmt numFmtId="178" formatCode="\(#,##0\)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u/>
      <sz val="10.45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.45"/>
      <color indexed="8"/>
      <name val="ＭＳ ゴシック"/>
      <family val="3"/>
      <charset val="128"/>
    </font>
    <font>
      <sz val="10.45"/>
      <name val="ＭＳ ゴシック"/>
      <family val="3"/>
      <charset val="128"/>
    </font>
    <font>
      <sz val="11.95"/>
      <color indexed="8"/>
      <name val="ＭＳ ゴシック"/>
      <family val="3"/>
      <charset val="128"/>
    </font>
    <font>
      <sz val="10.95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4.95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5">
    <xf numFmtId="0" fontId="0" fillId="0" borderId="0" xfId="0">
      <alignment vertical="center"/>
    </xf>
    <xf numFmtId="38" fontId="0" fillId="0" borderId="2" xfId="1" applyFont="1" applyFill="1" applyBorder="1">
      <alignment vertical="center"/>
    </xf>
    <xf numFmtId="38" fontId="0" fillId="0" borderId="1" xfId="1" applyFont="1" applyFill="1" applyBorder="1">
      <alignment vertical="center"/>
    </xf>
    <xf numFmtId="38" fontId="0" fillId="0" borderId="0" xfId="1" applyFont="1">
      <alignment vertical="center"/>
    </xf>
    <xf numFmtId="176" fontId="0" fillId="0" borderId="2" xfId="1" applyNumberFormat="1" applyFont="1" applyFill="1" applyBorder="1">
      <alignment vertical="center"/>
    </xf>
    <xf numFmtId="38" fontId="0" fillId="0" borderId="2" xfId="1" quotePrefix="1" applyFont="1" applyFill="1" applyBorder="1" applyAlignment="1">
      <alignment horizontal="right" vertical="center"/>
    </xf>
    <xf numFmtId="38" fontId="0" fillId="0" borderId="4" xfId="1" applyFont="1" applyFill="1" applyBorder="1">
      <alignment vertical="center"/>
    </xf>
    <xf numFmtId="177" fontId="0" fillId="0" borderId="2" xfId="1" applyNumberFormat="1" applyFont="1" applyFill="1" applyBorder="1">
      <alignment vertical="center"/>
    </xf>
    <xf numFmtId="38" fontId="0" fillId="0" borderId="0" xfId="0" applyNumberFormat="1">
      <alignment vertical="center"/>
    </xf>
    <xf numFmtId="38" fontId="4" fillId="0" borderId="2" xfId="1" applyFont="1" applyFill="1" applyBorder="1">
      <alignment vertical="center"/>
    </xf>
    <xf numFmtId="38" fontId="3" fillId="0" borderId="2" xfId="1" applyFont="1" applyFill="1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176" fontId="0" fillId="0" borderId="2" xfId="1" applyNumberFormat="1" applyFont="1" applyFill="1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38" fontId="0" fillId="0" borderId="0" xfId="1" applyFont="1" applyFill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" xfId="0" applyFont="1" applyBorder="1" applyAlignment="1"/>
    <xf numFmtId="0" fontId="7" fillId="0" borderId="9" xfId="0" applyFont="1" applyBorder="1" applyAlignment="1">
      <alignment horizontal="center"/>
    </xf>
    <xf numFmtId="3" fontId="7" fillId="0" borderId="6" xfId="0" applyNumberFormat="1" applyFont="1" applyBorder="1" applyAlignment="1"/>
    <xf numFmtId="3" fontId="7" fillId="0" borderId="9" xfId="0" applyNumberFormat="1" applyFont="1" applyBorder="1" applyAlignment="1"/>
    <xf numFmtId="0" fontId="7" fillId="0" borderId="9" xfId="0" applyFont="1" applyBorder="1" applyAlignment="1"/>
    <xf numFmtId="0" fontId="7" fillId="0" borderId="6" xfId="0" applyFont="1" applyBorder="1" applyAlignment="1"/>
    <xf numFmtId="0" fontId="7" fillId="0" borderId="4" xfId="0" applyFont="1" applyBorder="1" applyAlignment="1">
      <alignment horizontal="right"/>
    </xf>
    <xf numFmtId="38" fontId="7" fillId="0" borderId="11" xfId="1" applyFont="1" applyFill="1" applyBorder="1" applyAlignment="1">
      <alignment horizontal="right"/>
    </xf>
    <xf numFmtId="38" fontId="7" fillId="0" borderId="5" xfId="0" applyNumberFormat="1" applyFont="1" applyBorder="1" applyAlignment="1">
      <alignment horizontal="right"/>
    </xf>
    <xf numFmtId="0" fontId="7" fillId="0" borderId="2" xfId="0" applyFont="1" applyBorder="1" applyAlignment="1"/>
    <xf numFmtId="0" fontId="7" fillId="0" borderId="10" xfId="0" applyFont="1" applyBorder="1" applyAlignment="1">
      <alignment horizontal="center"/>
    </xf>
    <xf numFmtId="3" fontId="7" fillId="0" borderId="7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2" xfId="0" applyFont="1" applyBorder="1" applyAlignment="1">
      <alignment horizontal="right"/>
    </xf>
    <xf numFmtId="38" fontId="7" fillId="0" borderId="10" xfId="1" applyFont="1" applyFill="1" applyBorder="1" applyAlignment="1">
      <alignment horizontal="right"/>
    </xf>
    <xf numFmtId="0" fontId="7" fillId="0" borderId="4" xfId="0" applyFont="1" applyBorder="1" applyAlignment="1">
      <alignment horizontal="center"/>
    </xf>
    <xf numFmtId="38" fontId="7" fillId="0" borderId="14" xfId="0" applyNumberFormat="1" applyFont="1" applyBorder="1" applyAlignment="1">
      <alignment horizontal="right"/>
    </xf>
    <xf numFmtId="38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17" xfId="0" applyFont="1" applyBorder="1" applyAlignment="1">
      <alignment horizontal="center"/>
    </xf>
    <xf numFmtId="0" fontId="9" fillId="0" borderId="0" xfId="0" applyFont="1" applyAlignment="1">
      <alignment horizontal="left"/>
    </xf>
    <xf numFmtId="3" fontId="7" fillId="0" borderId="0" xfId="0" applyNumberFormat="1" applyFont="1" applyAlignment="1"/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3" fontId="7" fillId="0" borderId="18" xfId="0" applyNumberFormat="1" applyFont="1" applyBorder="1" applyAlignment="1"/>
    <xf numFmtId="0" fontId="7" fillId="0" borderId="12" xfId="0" applyFont="1" applyBorder="1" applyAlignment="1"/>
    <xf numFmtId="38" fontId="7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3" fontId="7" fillId="0" borderId="7" xfId="0" applyNumberFormat="1" applyFont="1" applyBorder="1" applyAlignment="1"/>
    <xf numFmtId="3" fontId="7" fillId="0" borderId="10" xfId="0" applyNumberFormat="1" applyFont="1" applyBorder="1" applyAlignment="1"/>
    <xf numFmtId="38" fontId="7" fillId="0" borderId="2" xfId="1" applyFont="1" applyFill="1" applyBorder="1" applyAlignment="1">
      <alignment horizontal="right"/>
    </xf>
    <xf numFmtId="38" fontId="7" fillId="0" borderId="7" xfId="1" applyFont="1" applyFill="1" applyBorder="1" applyAlignment="1">
      <alignment horizontal="right"/>
    </xf>
    <xf numFmtId="0" fontId="7" fillId="0" borderId="17" xfId="0" applyFont="1" applyBorder="1" applyAlignment="1"/>
    <xf numFmtId="0" fontId="7" fillId="0" borderId="7" xfId="0" applyFont="1" applyBorder="1" applyAlignment="1">
      <alignment horizontal="center"/>
    </xf>
    <xf numFmtId="0" fontId="12" fillId="0" borderId="0" xfId="0" applyFont="1">
      <alignment vertical="center"/>
    </xf>
    <xf numFmtId="3" fontId="7" fillId="0" borderId="0" xfId="0" applyNumberFormat="1" applyFont="1" applyAlignment="1">
      <alignment horizontal="center"/>
    </xf>
    <xf numFmtId="38" fontId="7" fillId="0" borderId="0" xfId="1" applyFont="1" applyBorder="1" applyAlignment="1">
      <alignment horizontal="right"/>
    </xf>
    <xf numFmtId="0" fontId="13" fillId="0" borderId="17" xfId="0" applyFont="1" applyBorder="1">
      <alignment vertical="center"/>
    </xf>
    <xf numFmtId="38" fontId="7" fillId="0" borderId="17" xfId="1" applyFont="1" applyBorder="1" applyAlignment="1">
      <alignment horizontal="right"/>
    </xf>
    <xf numFmtId="0" fontId="10" fillId="0" borderId="0" xfId="0" applyFont="1" applyAlignment="1">
      <alignment horizontal="left"/>
    </xf>
    <xf numFmtId="38" fontId="7" fillId="0" borderId="0" xfId="1" applyFont="1" applyBorder="1" applyAlignment="1"/>
    <xf numFmtId="0" fontId="14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177" fontId="7" fillId="0" borderId="0" xfId="0" applyNumberFormat="1" applyFont="1" applyAlignme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/>
    <xf numFmtId="38" fontId="7" fillId="0" borderId="6" xfId="1" applyFont="1" applyFill="1" applyBorder="1" applyAlignment="1"/>
    <xf numFmtId="38" fontId="7" fillId="0" borderId="3" xfId="1" applyFont="1" applyFill="1" applyBorder="1" applyAlignment="1"/>
    <xf numFmtId="38" fontId="7" fillId="0" borderId="7" xfId="1" applyFont="1" applyFill="1" applyBorder="1" applyAlignment="1"/>
    <xf numFmtId="38" fontId="7" fillId="0" borderId="2" xfId="1" applyFont="1" applyFill="1" applyBorder="1" applyAlignment="1"/>
    <xf numFmtId="38" fontId="7" fillId="0" borderId="8" xfId="1" applyFont="1" applyFill="1" applyBorder="1" applyAlignment="1"/>
    <xf numFmtId="38" fontId="7" fillId="0" borderId="4" xfId="1" applyFont="1" applyFill="1" applyBorder="1" applyAlignment="1"/>
    <xf numFmtId="38" fontId="7" fillId="0" borderId="15" xfId="1" applyFont="1" applyFill="1" applyBorder="1" applyAlignment="1"/>
    <xf numFmtId="38" fontId="7" fillId="0" borderId="14" xfId="1" applyFont="1" applyFill="1" applyBorder="1" applyAlignment="1"/>
    <xf numFmtId="38" fontId="7" fillId="0" borderId="0" xfId="1" applyFont="1" applyFill="1" applyAlignment="1"/>
    <xf numFmtId="38" fontId="7" fillId="0" borderId="1" xfId="1" applyFont="1" applyFill="1" applyBorder="1" applyAlignment="1">
      <alignment horizontal="center" vertical="center"/>
    </xf>
    <xf numFmtId="0" fontId="7" fillId="0" borderId="1" xfId="0" applyFont="1" applyBorder="1" applyAlignment="1"/>
    <xf numFmtId="38" fontId="7" fillId="0" borderId="1" xfId="1" applyFont="1" applyFill="1" applyBorder="1" applyAlignme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8" fontId="7" fillId="0" borderId="17" xfId="1" applyFont="1" applyFill="1" applyBorder="1" applyAlignment="1">
      <alignment horizontal="right"/>
    </xf>
    <xf numFmtId="3" fontId="7" fillId="0" borderId="0" xfId="0" applyNumberFormat="1" applyFont="1" applyAlignment="1">
      <alignment horizontal="center"/>
    </xf>
    <xf numFmtId="3" fontId="7" fillId="0" borderId="18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center"/>
    </xf>
    <xf numFmtId="38" fontId="7" fillId="0" borderId="0" xfId="1" applyFont="1" applyFill="1" applyBorder="1" applyAlignment="1">
      <alignment horizontal="right"/>
    </xf>
    <xf numFmtId="38" fontId="7" fillId="0" borderId="8" xfId="1" applyFont="1" applyFill="1" applyBorder="1" applyAlignment="1">
      <alignment horizontal="right"/>
    </xf>
    <xf numFmtId="38" fontId="7" fillId="0" borderId="11" xfId="1" applyFont="1" applyFill="1" applyBorder="1" applyAlignment="1">
      <alignment horizontal="right"/>
    </xf>
    <xf numFmtId="38" fontId="7" fillId="0" borderId="7" xfId="1" applyFont="1" applyFill="1" applyBorder="1" applyAlignment="1">
      <alignment horizontal="right"/>
    </xf>
    <xf numFmtId="38" fontId="7" fillId="0" borderId="10" xfId="1" applyFont="1" applyFill="1" applyBorder="1" applyAlignment="1">
      <alignment horizontal="right"/>
    </xf>
    <xf numFmtId="38" fontId="7" fillId="0" borderId="15" xfId="1" applyFont="1" applyFill="1" applyBorder="1" applyAlignment="1">
      <alignment horizontal="right"/>
    </xf>
    <xf numFmtId="38" fontId="7" fillId="0" borderId="16" xfId="1" applyFont="1" applyFill="1" applyBorder="1" applyAlignment="1">
      <alignment horizontal="right"/>
    </xf>
    <xf numFmtId="38" fontId="7" fillId="0" borderId="19" xfId="1" applyFont="1" applyFill="1" applyBorder="1" applyAlignment="1">
      <alignment horizontal="right"/>
    </xf>
    <xf numFmtId="38" fontId="7" fillId="0" borderId="6" xfId="1" applyFont="1" applyFill="1" applyBorder="1" applyAlignment="1">
      <alignment horizontal="right"/>
    </xf>
    <xf numFmtId="38" fontId="7" fillId="0" borderId="9" xfId="1" applyFont="1" applyFill="1" applyBorder="1" applyAlignment="1">
      <alignment horizontal="right"/>
    </xf>
    <xf numFmtId="38" fontId="7" fillId="0" borderId="18" xfId="1" applyFont="1" applyFill="1" applyBorder="1" applyAlignment="1">
      <alignment horizontal="right"/>
    </xf>
    <xf numFmtId="3" fontId="7" fillId="0" borderId="15" xfId="0" applyNumberFormat="1" applyFont="1" applyBorder="1" applyAlignment="1">
      <alignment horizontal="right"/>
    </xf>
    <xf numFmtId="3" fontId="7" fillId="0" borderId="19" xfId="0" applyNumberFormat="1" applyFont="1" applyBorder="1" applyAlignment="1">
      <alignment horizontal="right"/>
    </xf>
    <xf numFmtId="3" fontId="7" fillId="0" borderId="16" xfId="0" applyNumberFormat="1" applyFont="1" applyBorder="1" applyAlignment="1">
      <alignment horizontal="right"/>
    </xf>
    <xf numFmtId="38" fontId="7" fillId="0" borderId="15" xfId="0" applyNumberFormat="1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38" fontId="7" fillId="0" borderId="7" xfId="1" applyFont="1" applyFill="1" applyBorder="1" applyAlignment="1">
      <alignment horizontal="center"/>
    </xf>
    <xf numFmtId="38" fontId="7" fillId="0" borderId="10" xfId="1" applyFont="1" applyFill="1" applyBorder="1" applyAlignment="1">
      <alignment horizontal="center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8" fontId="7" fillId="0" borderId="12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17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8" fontId="7" fillId="0" borderId="12" xfId="1" applyFont="1" applyFill="1" applyBorder="1" applyAlignment="1">
      <alignment horizontal="right"/>
    </xf>
    <xf numFmtId="38" fontId="7" fillId="0" borderId="5" xfId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wrapText="1"/>
    </xf>
    <xf numFmtId="3" fontId="7" fillId="0" borderId="18" xfId="0" applyNumberFormat="1" applyFont="1" applyBorder="1" applyAlignment="1">
      <alignment horizontal="center" wrapText="1"/>
    </xf>
    <xf numFmtId="3" fontId="7" fillId="0" borderId="9" xfId="0" applyNumberFormat="1" applyFont="1" applyBorder="1" applyAlignment="1">
      <alignment horizontal="center" wrapText="1"/>
    </xf>
    <xf numFmtId="3" fontId="7" fillId="0" borderId="8" xfId="0" applyNumberFormat="1" applyFont="1" applyBorder="1" applyAlignment="1">
      <alignment horizontal="center" wrapText="1"/>
    </xf>
    <xf numFmtId="3" fontId="7" fillId="0" borderId="17" xfId="0" applyNumberFormat="1" applyFont="1" applyBorder="1" applyAlignment="1">
      <alignment horizontal="center" wrapText="1"/>
    </xf>
    <xf numFmtId="3" fontId="7" fillId="0" borderId="11" xfId="0" applyNumberFormat="1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3" fontId="7" fillId="0" borderId="7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38" fontId="7" fillId="0" borderId="7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8" fontId="7" fillId="0" borderId="8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3" fontId="7" fillId="0" borderId="12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>
      <alignment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 wrapText="1"/>
    </xf>
    <xf numFmtId="0" fontId="20" fillId="0" borderId="32" xfId="0" applyFont="1" applyBorder="1">
      <alignment vertical="center"/>
    </xf>
    <xf numFmtId="0" fontId="20" fillId="0" borderId="33" xfId="0" applyFont="1" applyBorder="1">
      <alignment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21" xfId="0" applyFont="1" applyBorder="1">
      <alignment vertical="center"/>
    </xf>
    <xf numFmtId="0" fontId="20" fillId="0" borderId="22" xfId="0" applyFont="1" applyBorder="1">
      <alignment vertical="center"/>
    </xf>
    <xf numFmtId="38" fontId="20" fillId="0" borderId="40" xfId="1" applyFont="1" applyBorder="1">
      <alignment vertical="center"/>
    </xf>
    <xf numFmtId="38" fontId="20" fillId="0" borderId="24" xfId="1" applyFont="1" applyBorder="1">
      <alignment vertical="center"/>
    </xf>
    <xf numFmtId="38" fontId="20" fillId="0" borderId="41" xfId="1" applyFont="1" applyBorder="1">
      <alignment vertical="center"/>
    </xf>
    <xf numFmtId="38" fontId="20" fillId="0" borderId="42" xfId="1" applyFont="1" applyBorder="1">
      <alignment vertical="center"/>
    </xf>
    <xf numFmtId="38" fontId="20" fillId="0" borderId="26" xfId="1" applyFont="1" applyBorder="1">
      <alignment vertical="center"/>
    </xf>
    <xf numFmtId="38" fontId="20" fillId="0" borderId="22" xfId="1" applyFont="1" applyBorder="1">
      <alignment vertical="center"/>
    </xf>
    <xf numFmtId="0" fontId="20" fillId="0" borderId="27" xfId="0" applyFont="1" applyBorder="1">
      <alignment vertical="center"/>
    </xf>
    <xf numFmtId="0" fontId="20" fillId="0" borderId="28" xfId="0" applyFont="1" applyBorder="1">
      <alignment vertical="center"/>
    </xf>
    <xf numFmtId="38" fontId="20" fillId="0" borderId="7" xfId="1" applyFont="1" applyBorder="1">
      <alignment vertical="center"/>
    </xf>
    <xf numFmtId="38" fontId="20" fillId="0" borderId="29" xfId="1" applyFont="1" applyBorder="1">
      <alignment vertical="center"/>
    </xf>
    <xf numFmtId="38" fontId="20" fillId="0" borderId="43" xfId="1" applyFont="1" applyBorder="1">
      <alignment vertical="center"/>
    </xf>
    <xf numFmtId="38" fontId="20" fillId="0" borderId="2" xfId="1" applyFont="1" applyBorder="1">
      <alignment vertical="center"/>
    </xf>
    <xf numFmtId="38" fontId="20" fillId="0" borderId="31" xfId="1" applyFont="1" applyBorder="1">
      <alignment vertical="center"/>
    </xf>
    <xf numFmtId="38" fontId="20" fillId="0" borderId="28" xfId="1" applyFont="1" applyBorder="1">
      <alignment vertical="center"/>
    </xf>
    <xf numFmtId="178" fontId="20" fillId="2" borderId="7" xfId="1" applyNumberFormat="1" applyFont="1" applyFill="1" applyBorder="1">
      <alignment vertical="center"/>
    </xf>
    <xf numFmtId="178" fontId="20" fillId="2" borderId="29" xfId="1" applyNumberFormat="1" applyFont="1" applyFill="1" applyBorder="1">
      <alignment vertical="center"/>
    </xf>
    <xf numFmtId="178" fontId="20" fillId="2" borderId="43" xfId="1" applyNumberFormat="1" applyFont="1" applyFill="1" applyBorder="1">
      <alignment vertical="center"/>
    </xf>
    <xf numFmtId="178" fontId="20" fillId="2" borderId="2" xfId="1" applyNumberFormat="1" applyFont="1" applyFill="1" applyBorder="1">
      <alignment vertical="center"/>
    </xf>
    <xf numFmtId="178" fontId="20" fillId="2" borderId="31" xfId="1" applyNumberFormat="1" applyFont="1" applyFill="1" applyBorder="1">
      <alignment vertical="center"/>
    </xf>
    <xf numFmtId="178" fontId="20" fillId="2" borderId="28" xfId="1" applyNumberFormat="1" applyFont="1" applyFill="1" applyBorder="1">
      <alignment vertical="center"/>
    </xf>
    <xf numFmtId="38" fontId="20" fillId="0" borderId="28" xfId="1" applyFont="1" applyFill="1" applyBorder="1">
      <alignment vertical="center"/>
    </xf>
    <xf numFmtId="0" fontId="6" fillId="0" borderId="28" xfId="0" applyFont="1" applyBorder="1">
      <alignment vertical="center"/>
    </xf>
    <xf numFmtId="38" fontId="20" fillId="0" borderId="7" xfId="1" applyFont="1" applyFill="1" applyBorder="1">
      <alignment vertical="center"/>
    </xf>
    <xf numFmtId="38" fontId="20" fillId="0" borderId="29" xfId="1" applyFont="1" applyFill="1" applyBorder="1">
      <alignment vertical="center"/>
    </xf>
    <xf numFmtId="38" fontId="20" fillId="0" borderId="31" xfId="1" applyFont="1" applyFill="1" applyBorder="1">
      <alignment vertical="center"/>
    </xf>
    <xf numFmtId="38" fontId="20" fillId="2" borderId="7" xfId="1" applyFont="1" applyFill="1" applyBorder="1">
      <alignment vertical="center"/>
    </xf>
    <xf numFmtId="38" fontId="20" fillId="2" borderId="29" xfId="1" applyFont="1" applyFill="1" applyBorder="1">
      <alignment vertical="center"/>
    </xf>
    <xf numFmtId="38" fontId="20" fillId="2" borderId="43" xfId="1" applyFont="1" applyFill="1" applyBorder="1">
      <alignment vertical="center"/>
    </xf>
    <xf numFmtId="38" fontId="20" fillId="2" borderId="2" xfId="1" applyFont="1" applyFill="1" applyBorder="1">
      <alignment vertical="center"/>
    </xf>
    <xf numFmtId="38" fontId="20" fillId="2" borderId="31" xfId="1" applyFont="1" applyFill="1" applyBorder="1">
      <alignment vertical="center"/>
    </xf>
    <xf numFmtId="38" fontId="20" fillId="2" borderId="28" xfId="1" applyFont="1" applyFill="1" applyBorder="1">
      <alignment vertical="center"/>
    </xf>
    <xf numFmtId="38" fontId="20" fillId="3" borderId="7" xfId="1" applyFont="1" applyFill="1" applyBorder="1">
      <alignment vertical="center"/>
    </xf>
    <xf numFmtId="38" fontId="20" fillId="3" borderId="43" xfId="1" applyFont="1" applyFill="1" applyBorder="1">
      <alignment vertical="center"/>
    </xf>
    <xf numFmtId="38" fontId="20" fillId="3" borderId="2" xfId="1" applyFont="1" applyFill="1" applyBorder="1">
      <alignment vertical="center"/>
    </xf>
    <xf numFmtId="38" fontId="20" fillId="3" borderId="29" xfId="1" applyFont="1" applyFill="1" applyBorder="1">
      <alignment vertical="center"/>
    </xf>
    <xf numFmtId="38" fontId="20" fillId="3" borderId="31" xfId="1" applyFont="1" applyFill="1" applyBorder="1">
      <alignment vertical="center"/>
    </xf>
    <xf numFmtId="38" fontId="20" fillId="3" borderId="28" xfId="1" applyFont="1" applyFill="1" applyBorder="1">
      <alignment vertical="center"/>
    </xf>
    <xf numFmtId="0" fontId="20" fillId="0" borderId="32" xfId="0" applyFont="1" applyBorder="1">
      <alignment vertical="center"/>
    </xf>
    <xf numFmtId="0" fontId="20" fillId="0" borderId="33" xfId="0" applyFont="1" applyBorder="1">
      <alignment vertical="center"/>
    </xf>
    <xf numFmtId="178" fontId="20" fillId="4" borderId="35" xfId="1" applyNumberFormat="1" applyFont="1" applyFill="1" applyBorder="1">
      <alignment vertical="center"/>
    </xf>
    <xf numFmtId="178" fontId="20" fillId="4" borderId="36" xfId="1" applyNumberFormat="1" applyFont="1" applyFill="1" applyBorder="1">
      <alignment vertical="center"/>
    </xf>
    <xf numFmtId="38" fontId="20" fillId="5" borderId="31" xfId="1" applyFont="1" applyFill="1" applyBorder="1">
      <alignment vertical="center"/>
    </xf>
    <xf numFmtId="38" fontId="20" fillId="5" borderId="28" xfId="1" applyFont="1" applyFill="1" applyBorder="1">
      <alignment vertical="center"/>
    </xf>
    <xf numFmtId="38" fontId="20" fillId="6" borderId="31" xfId="1" applyFont="1" applyFill="1" applyBorder="1">
      <alignment vertical="center"/>
    </xf>
    <xf numFmtId="38" fontId="20" fillId="6" borderId="28" xfId="1" applyFont="1" applyFill="1" applyBorder="1">
      <alignment vertical="center"/>
    </xf>
    <xf numFmtId="0" fontId="20" fillId="0" borderId="44" xfId="0" applyFont="1" applyBorder="1">
      <alignment vertical="center"/>
    </xf>
    <xf numFmtId="0" fontId="20" fillId="0" borderId="45" xfId="0" applyFont="1" applyBorder="1">
      <alignment vertical="center"/>
    </xf>
    <xf numFmtId="178" fontId="20" fillId="2" borderId="46" xfId="1" applyNumberFormat="1" applyFont="1" applyFill="1" applyBorder="1">
      <alignment vertical="center"/>
    </xf>
    <xf numFmtId="178" fontId="20" fillId="2" borderId="47" xfId="1" applyNumberFormat="1" applyFont="1" applyFill="1" applyBorder="1">
      <alignment vertical="center"/>
    </xf>
    <xf numFmtId="178" fontId="20" fillId="2" borderId="48" xfId="1" applyNumberFormat="1" applyFont="1" applyFill="1" applyBorder="1">
      <alignment vertical="center"/>
    </xf>
    <xf numFmtId="178" fontId="20" fillId="2" borderId="45" xfId="1" applyNumberFormat="1" applyFont="1" applyFill="1" applyBorder="1">
      <alignment vertical="center"/>
    </xf>
    <xf numFmtId="38" fontId="20" fillId="5" borderId="40" xfId="1" applyFont="1" applyFill="1" applyBorder="1">
      <alignment vertical="center"/>
    </xf>
    <xf numFmtId="38" fontId="20" fillId="5" borderId="24" xfId="1" applyFont="1" applyFill="1" applyBorder="1">
      <alignment vertical="center"/>
    </xf>
    <xf numFmtId="38" fontId="20" fillId="5" borderId="41" xfId="1" applyFont="1" applyFill="1" applyBorder="1">
      <alignment vertical="center"/>
    </xf>
    <xf numFmtId="38" fontId="20" fillId="5" borderId="42" xfId="1" applyFont="1" applyFill="1" applyBorder="1">
      <alignment vertical="center"/>
    </xf>
    <xf numFmtId="38" fontId="20" fillId="5" borderId="7" xfId="1" applyFont="1" applyFill="1" applyBorder="1">
      <alignment vertical="center"/>
    </xf>
    <xf numFmtId="38" fontId="20" fillId="5" borderId="29" xfId="1" applyFont="1" applyFill="1" applyBorder="1">
      <alignment vertical="center"/>
    </xf>
    <xf numFmtId="38" fontId="20" fillId="5" borderId="43" xfId="1" applyFont="1" applyFill="1" applyBorder="1">
      <alignment vertical="center"/>
    </xf>
    <xf numFmtId="38" fontId="20" fillId="5" borderId="2" xfId="1" applyFont="1" applyFill="1" applyBorder="1">
      <alignment vertical="center"/>
    </xf>
    <xf numFmtId="38" fontId="20" fillId="6" borderId="7" xfId="1" applyFont="1" applyFill="1" applyBorder="1">
      <alignment vertical="center"/>
    </xf>
    <xf numFmtId="38" fontId="20" fillId="6" borderId="29" xfId="1" applyFont="1" applyFill="1" applyBorder="1">
      <alignment vertical="center"/>
    </xf>
    <xf numFmtId="38" fontId="20" fillId="6" borderId="43" xfId="1" applyFont="1" applyFill="1" applyBorder="1">
      <alignment vertical="center"/>
    </xf>
    <xf numFmtId="38" fontId="20" fillId="6" borderId="2" xfId="1" applyFont="1" applyFill="1" applyBorder="1">
      <alignment vertical="center"/>
    </xf>
    <xf numFmtId="38" fontId="20" fillId="6" borderId="35" xfId="1" applyFont="1" applyFill="1" applyBorder="1">
      <alignment vertical="center"/>
    </xf>
    <xf numFmtId="38" fontId="20" fillId="6" borderId="36" xfId="1" applyFont="1" applyFill="1" applyBorder="1">
      <alignment vertical="center"/>
    </xf>
    <xf numFmtId="38" fontId="20" fillId="6" borderId="49" xfId="1" applyFont="1" applyFill="1" applyBorder="1">
      <alignment vertical="center"/>
    </xf>
    <xf numFmtId="38" fontId="20" fillId="6" borderId="50" xfId="1" applyFont="1" applyFill="1" applyBorder="1">
      <alignment vertical="center"/>
    </xf>
    <xf numFmtId="38" fontId="20" fillId="0" borderId="39" xfId="1" applyFont="1" applyFill="1" applyBorder="1">
      <alignment vertical="center"/>
    </xf>
    <xf numFmtId="38" fontId="20" fillId="0" borderId="33" xfId="1" applyFont="1" applyFill="1" applyBorder="1">
      <alignment vertical="center"/>
    </xf>
    <xf numFmtId="38" fontId="20" fillId="6" borderId="40" xfId="1" applyFont="1" applyFill="1" applyBorder="1">
      <alignment vertical="center"/>
    </xf>
    <xf numFmtId="38" fontId="20" fillId="6" borderId="24" xfId="1" applyFont="1" applyFill="1" applyBorder="1">
      <alignment vertical="center"/>
    </xf>
    <xf numFmtId="38" fontId="20" fillId="6" borderId="41" xfId="1" applyFont="1" applyFill="1" applyBorder="1">
      <alignment vertical="center"/>
    </xf>
    <xf numFmtId="38" fontId="20" fillId="6" borderId="42" xfId="1" applyFont="1" applyFill="1" applyBorder="1">
      <alignment vertical="center"/>
    </xf>
    <xf numFmtId="38" fontId="20" fillId="0" borderId="22" xfId="1" applyFont="1" applyFill="1" applyBorder="1">
      <alignment vertical="center"/>
    </xf>
    <xf numFmtId="0" fontId="20" fillId="0" borderId="51" xfId="0" applyFont="1" applyBorder="1">
      <alignment vertical="center"/>
    </xf>
    <xf numFmtId="0" fontId="20" fillId="0" borderId="52" xfId="0" applyFont="1" applyBorder="1">
      <alignment vertical="center"/>
    </xf>
    <xf numFmtId="178" fontId="20" fillId="2" borderId="12" xfId="1" applyNumberFormat="1" applyFont="1" applyFill="1" applyBorder="1">
      <alignment vertical="center"/>
    </xf>
    <xf numFmtId="178" fontId="20" fillId="2" borderId="53" xfId="1" applyNumberFormat="1" applyFont="1" applyFill="1" applyBorder="1">
      <alignment vertical="center"/>
    </xf>
    <xf numFmtId="178" fontId="20" fillId="2" borderId="30" xfId="1" applyNumberFormat="1" applyFont="1" applyFill="1" applyBorder="1">
      <alignment vertical="center"/>
    </xf>
    <xf numFmtId="178" fontId="20" fillId="2" borderId="1" xfId="1" applyNumberFormat="1" applyFont="1" applyFill="1" applyBorder="1">
      <alignment vertical="center"/>
    </xf>
    <xf numFmtId="178" fontId="20" fillId="2" borderId="54" xfId="1" applyNumberFormat="1" applyFont="1" applyFill="1" applyBorder="1">
      <alignment vertical="center"/>
    </xf>
    <xf numFmtId="178" fontId="20" fillId="2" borderId="52" xfId="1" applyNumberFormat="1" applyFont="1" applyFill="1" applyBorder="1">
      <alignment vertical="center"/>
    </xf>
    <xf numFmtId="0" fontId="20" fillId="0" borderId="55" xfId="0" applyFont="1" applyBorder="1">
      <alignment vertical="center"/>
    </xf>
    <xf numFmtId="0" fontId="20" fillId="0" borderId="56" xfId="0" applyFont="1" applyBorder="1">
      <alignment vertical="center"/>
    </xf>
    <xf numFmtId="178" fontId="20" fillId="4" borderId="34" xfId="1" applyNumberFormat="1" applyFont="1" applyFill="1" applyBorder="1">
      <alignment vertical="center"/>
    </xf>
    <xf numFmtId="178" fontId="20" fillId="4" borderId="57" xfId="1" applyNumberFormat="1" applyFont="1" applyFill="1" applyBorder="1">
      <alignment vertical="center"/>
    </xf>
    <xf numFmtId="178" fontId="20" fillId="4" borderId="37" xfId="1" applyNumberFormat="1" applyFont="1" applyFill="1" applyBorder="1">
      <alignment vertical="center"/>
    </xf>
    <xf numFmtId="178" fontId="20" fillId="4" borderId="38" xfId="1" applyNumberFormat="1" applyFont="1" applyFill="1" applyBorder="1">
      <alignment vertical="center"/>
    </xf>
    <xf numFmtId="178" fontId="20" fillId="4" borderId="58" xfId="1" applyNumberFormat="1" applyFont="1" applyFill="1" applyBorder="1">
      <alignment vertical="center"/>
    </xf>
    <xf numFmtId="178" fontId="20" fillId="4" borderId="56" xfId="1" applyNumberFormat="1" applyFont="1" applyFill="1" applyBorder="1">
      <alignment vertical="center"/>
    </xf>
    <xf numFmtId="0" fontId="20" fillId="0" borderId="25" xfId="0" applyFont="1" applyBorder="1">
      <alignment vertical="center"/>
    </xf>
    <xf numFmtId="0" fontId="20" fillId="0" borderId="59" xfId="0" applyFont="1" applyBorder="1">
      <alignment vertical="center"/>
    </xf>
    <xf numFmtId="178" fontId="20" fillId="7" borderId="60" xfId="1" applyNumberFormat="1" applyFont="1" applyFill="1" applyBorder="1">
      <alignment vertical="center"/>
    </xf>
    <xf numFmtId="178" fontId="20" fillId="7" borderId="61" xfId="1" applyNumberFormat="1" applyFont="1" applyFill="1" applyBorder="1">
      <alignment vertical="center"/>
    </xf>
    <xf numFmtId="178" fontId="20" fillId="7" borderId="62" xfId="1" applyNumberFormat="1" applyFont="1" applyFill="1" applyBorder="1">
      <alignment vertical="center"/>
    </xf>
    <xf numFmtId="178" fontId="20" fillId="7" borderId="63" xfId="1" applyNumberFormat="1" applyFont="1" applyFill="1" applyBorder="1">
      <alignment vertical="center"/>
    </xf>
    <xf numFmtId="178" fontId="20" fillId="7" borderId="64" xfId="1" applyNumberFormat="1" applyFont="1" applyFill="1" applyBorder="1">
      <alignment vertical="center"/>
    </xf>
    <xf numFmtId="178" fontId="20" fillId="7" borderId="59" xfId="1" applyNumberFormat="1" applyFont="1" applyFill="1" applyBorder="1">
      <alignment vertical="center"/>
    </xf>
    <xf numFmtId="178" fontId="20" fillId="4" borderId="12" xfId="1" applyNumberFormat="1" applyFont="1" applyFill="1" applyBorder="1">
      <alignment vertical="center"/>
    </xf>
    <xf numFmtId="178" fontId="20" fillId="4" borderId="53" xfId="1" applyNumberFormat="1" applyFont="1" applyFill="1" applyBorder="1">
      <alignment vertical="center"/>
    </xf>
    <xf numFmtId="178" fontId="20" fillId="4" borderId="30" xfId="1" applyNumberFormat="1" applyFont="1" applyFill="1" applyBorder="1">
      <alignment vertical="center"/>
    </xf>
    <xf numFmtId="178" fontId="20" fillId="4" borderId="1" xfId="1" applyNumberFormat="1" applyFont="1" applyFill="1" applyBorder="1">
      <alignment vertical="center"/>
    </xf>
    <xf numFmtId="178" fontId="20" fillId="4" borderId="54" xfId="1" applyNumberFormat="1" applyFont="1" applyFill="1" applyBorder="1">
      <alignment vertical="center"/>
    </xf>
    <xf numFmtId="178" fontId="20" fillId="4" borderId="52" xfId="1" applyNumberFormat="1" applyFont="1" applyFill="1" applyBorder="1">
      <alignment vertical="center"/>
    </xf>
    <xf numFmtId="178" fontId="20" fillId="7" borderId="34" xfId="1" applyNumberFormat="1" applyFont="1" applyFill="1" applyBorder="1">
      <alignment vertical="center"/>
    </xf>
    <xf numFmtId="178" fontId="20" fillId="8" borderId="57" xfId="1" applyNumberFormat="1" applyFont="1" applyFill="1" applyBorder="1">
      <alignment vertical="center"/>
    </xf>
    <xf numFmtId="178" fontId="20" fillId="7" borderId="37" xfId="1" applyNumberFormat="1" applyFont="1" applyFill="1" applyBorder="1">
      <alignment vertical="center"/>
    </xf>
    <xf numFmtId="178" fontId="20" fillId="7" borderId="38" xfId="1" applyNumberFormat="1" applyFont="1" applyFill="1" applyBorder="1">
      <alignment vertical="center"/>
    </xf>
    <xf numFmtId="178" fontId="20" fillId="7" borderId="57" xfId="1" applyNumberFormat="1" applyFont="1" applyFill="1" applyBorder="1">
      <alignment vertical="center"/>
    </xf>
    <xf numFmtId="178" fontId="20" fillId="7" borderId="56" xfId="1" applyNumberFormat="1" applyFont="1" applyFill="1" applyBorder="1">
      <alignment vertical="center"/>
    </xf>
    <xf numFmtId="178" fontId="20" fillId="9" borderId="12" xfId="1" applyNumberFormat="1" applyFont="1" applyFill="1" applyBorder="1">
      <alignment vertical="center"/>
    </xf>
    <xf numFmtId="178" fontId="20" fillId="9" borderId="53" xfId="1" applyNumberFormat="1" applyFont="1" applyFill="1" applyBorder="1">
      <alignment vertical="center"/>
    </xf>
    <xf numFmtId="178" fontId="20" fillId="9" borderId="30" xfId="1" applyNumberFormat="1" applyFont="1" applyFill="1" applyBorder="1">
      <alignment vertical="center"/>
    </xf>
    <xf numFmtId="178" fontId="20" fillId="9" borderId="1" xfId="1" applyNumberFormat="1" applyFont="1" applyFill="1" applyBorder="1">
      <alignment vertical="center"/>
    </xf>
    <xf numFmtId="178" fontId="20" fillId="9" borderId="54" xfId="1" applyNumberFormat="1" applyFont="1" applyFill="1" applyBorder="1">
      <alignment vertical="center"/>
    </xf>
    <xf numFmtId="178" fontId="20" fillId="9" borderId="52" xfId="1" applyNumberFormat="1" applyFont="1" applyFill="1" applyBorder="1">
      <alignment vertical="center"/>
    </xf>
    <xf numFmtId="178" fontId="20" fillId="0" borderId="12" xfId="1" applyNumberFormat="1" applyFont="1" applyFill="1" applyBorder="1">
      <alignment vertical="center"/>
    </xf>
    <xf numFmtId="178" fontId="20" fillId="0" borderId="53" xfId="1" applyNumberFormat="1" applyFont="1" applyFill="1" applyBorder="1">
      <alignment vertical="center"/>
    </xf>
    <xf numFmtId="178" fontId="20" fillId="0" borderId="30" xfId="1" applyNumberFormat="1" applyFont="1" applyFill="1" applyBorder="1">
      <alignment vertical="center"/>
    </xf>
    <xf numFmtId="178" fontId="20" fillId="0" borderId="1" xfId="1" applyNumberFormat="1" applyFont="1" applyFill="1" applyBorder="1">
      <alignment vertical="center"/>
    </xf>
    <xf numFmtId="178" fontId="20" fillId="0" borderId="52" xfId="1" applyNumberFormat="1" applyFont="1" applyFill="1" applyBorder="1">
      <alignment vertical="center"/>
    </xf>
    <xf numFmtId="178" fontId="20" fillId="0" borderId="54" xfId="1" applyNumberFormat="1" applyFont="1" applyFill="1" applyBorder="1">
      <alignment vertical="center"/>
    </xf>
    <xf numFmtId="178" fontId="20" fillId="7" borderId="58" xfId="1" applyNumberFormat="1" applyFont="1" applyFill="1" applyBorder="1">
      <alignment vertical="center"/>
    </xf>
    <xf numFmtId="178" fontId="20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Users/kyoui/Desktop/&#12522;&#12512;&#12496;/&#27770;&#31639;&#26360;&#39006;&#65299;/&#65298;&#65303;&#12288;&#65298;&#65296;&#24180;&#22522;&#28310;/&#65330;7&#27770;&#31639;.xlsx" TargetMode="External"/><Relationship Id="rId2" Type="http://schemas.openxmlformats.org/officeDocument/2006/relationships/externalLinkPath" Target="file:///C:\Users\kyoui\Desktop\&#12522;&#12512;&#12496;\&#27770;&#31639;&#26360;&#39006;&#65299;\&#65298;&#65303;&#12288;&#65298;&#65296;&#24180;&#22522;&#28310;\&#65330;7&#27770;&#31639;.xlsx" TargetMode="External"/><Relationship Id="rId1" Type="http://schemas.openxmlformats.org/officeDocument/2006/relationships/externalLinkPath" Target="/Users/kyoui/Desktop/&#12522;&#12512;&#12496;/&#27770;&#31639;&#26360;&#39006;&#65299;/&#65298;&#65303;&#12288;&#65298;&#65296;&#24180;&#22522;&#28310;/&#65330;7&#27770;&#316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一般"/>
      <sheetName val="特別基金"/>
      <sheetName val="建設資金"/>
      <sheetName val="講演会"/>
      <sheetName val="切手等"/>
      <sheetName val="全体"/>
      <sheetName val="Sheet1"/>
    </sheetNames>
    <sheetDataSet>
      <sheetData sheetId="0">
        <row r="2">
          <cell r="C2" t="str">
            <v>令和７年４月１日から令和８年３月３１日まで</v>
          </cell>
        </row>
        <row r="11">
          <cell r="C11"/>
          <cell r="D11"/>
          <cell r="E11"/>
          <cell r="G11"/>
          <cell r="H11"/>
          <cell r="I11"/>
          <cell r="J11"/>
          <cell r="L11"/>
        </row>
        <row r="13">
          <cell r="C13"/>
          <cell r="D13"/>
          <cell r="E13"/>
          <cell r="G13"/>
          <cell r="H13"/>
          <cell r="I13"/>
          <cell r="J13"/>
          <cell r="L13">
            <v>145348</v>
          </cell>
        </row>
        <row r="15">
          <cell r="C15"/>
          <cell r="D15"/>
          <cell r="E15"/>
          <cell r="G15"/>
          <cell r="H15">
            <v>10898100</v>
          </cell>
          <cell r="I15"/>
          <cell r="J15"/>
          <cell r="L15"/>
        </row>
        <row r="16">
          <cell r="C16"/>
          <cell r="D16"/>
          <cell r="E16"/>
          <cell r="G16">
            <v>82809273</v>
          </cell>
          <cell r="H16"/>
          <cell r="I16"/>
          <cell r="J16"/>
          <cell r="L16"/>
        </row>
        <row r="18">
          <cell r="C18"/>
          <cell r="D18"/>
          <cell r="E18"/>
          <cell r="G18"/>
          <cell r="H18"/>
          <cell r="I18"/>
          <cell r="J18"/>
          <cell r="L18">
            <v>0</v>
          </cell>
        </row>
        <row r="20">
          <cell r="C20"/>
          <cell r="D20"/>
          <cell r="E20"/>
          <cell r="G20"/>
          <cell r="H20"/>
          <cell r="I20"/>
          <cell r="J20"/>
          <cell r="L20"/>
        </row>
        <row r="21">
          <cell r="C21"/>
          <cell r="D21"/>
          <cell r="G21"/>
          <cell r="H21"/>
          <cell r="I21"/>
          <cell r="J21"/>
          <cell r="L21"/>
        </row>
        <row r="23">
          <cell r="C23"/>
          <cell r="D23"/>
          <cell r="E23"/>
          <cell r="G23"/>
          <cell r="H23"/>
          <cell r="I23"/>
          <cell r="J23"/>
          <cell r="L23"/>
        </row>
        <row r="24">
          <cell r="C24"/>
          <cell r="D24"/>
          <cell r="E24"/>
          <cell r="G24"/>
          <cell r="H24"/>
          <cell r="I24"/>
          <cell r="J24"/>
          <cell r="L24"/>
        </row>
        <row r="25">
          <cell r="C25"/>
          <cell r="D25"/>
          <cell r="E25"/>
          <cell r="G25"/>
          <cell r="H25"/>
          <cell r="I25"/>
          <cell r="J25"/>
          <cell r="L25"/>
        </row>
        <row r="26">
          <cell r="C26"/>
          <cell r="D26"/>
          <cell r="E26"/>
          <cell r="G26"/>
          <cell r="H26"/>
          <cell r="I26"/>
          <cell r="J26"/>
          <cell r="L26"/>
        </row>
        <row r="28">
          <cell r="C28"/>
          <cell r="D28"/>
          <cell r="E28"/>
          <cell r="G28"/>
          <cell r="H28"/>
          <cell r="I28"/>
          <cell r="J28"/>
          <cell r="L28">
            <v>21404</v>
          </cell>
        </row>
        <row r="30">
          <cell r="C30"/>
          <cell r="D30"/>
          <cell r="E30"/>
          <cell r="G30">
            <v>245000</v>
          </cell>
          <cell r="H30">
            <v>236750</v>
          </cell>
          <cell r="I30"/>
          <cell r="J30">
            <v>0</v>
          </cell>
          <cell r="L30"/>
        </row>
        <row r="31">
          <cell r="C31"/>
          <cell r="D31"/>
          <cell r="E31"/>
          <cell r="G31">
            <v>1291200</v>
          </cell>
          <cell r="H31"/>
          <cell r="I31"/>
          <cell r="J31"/>
          <cell r="L31"/>
        </row>
        <row r="32">
          <cell r="C32"/>
          <cell r="D32"/>
          <cell r="E32"/>
          <cell r="G32">
            <v>276000</v>
          </cell>
          <cell r="H32"/>
          <cell r="I32"/>
          <cell r="J32"/>
          <cell r="L32"/>
        </row>
        <row r="33">
          <cell r="C33"/>
          <cell r="D33"/>
          <cell r="E33"/>
          <cell r="G33">
            <v>154728</v>
          </cell>
          <cell r="H33">
            <v>0</v>
          </cell>
          <cell r="I33"/>
          <cell r="J33"/>
          <cell r="L33"/>
        </row>
        <row r="34">
          <cell r="C34"/>
          <cell r="D34"/>
          <cell r="E34"/>
          <cell r="G34"/>
          <cell r="H34"/>
          <cell r="I34">
            <v>148047</v>
          </cell>
          <cell r="J34"/>
          <cell r="L34"/>
        </row>
        <row r="35">
          <cell r="C35"/>
          <cell r="D35"/>
          <cell r="E35"/>
          <cell r="G35"/>
          <cell r="H35"/>
          <cell r="I35"/>
          <cell r="J35"/>
          <cell r="L35">
            <v>0</v>
          </cell>
        </row>
        <row r="39">
          <cell r="C39">
            <v>196275</v>
          </cell>
          <cell r="D39">
            <v>196275</v>
          </cell>
          <cell r="E39"/>
          <cell r="G39">
            <v>785111</v>
          </cell>
          <cell r="H39">
            <v>785111</v>
          </cell>
          <cell r="I39"/>
          <cell r="J39"/>
        </row>
        <row r="40">
          <cell r="C40">
            <v>1211524</v>
          </cell>
          <cell r="D40">
            <v>3111166</v>
          </cell>
          <cell r="E40"/>
          <cell r="G40">
            <v>7076619</v>
          </cell>
          <cell r="H40">
            <v>8933699</v>
          </cell>
          <cell r="I40">
            <v>769495</v>
          </cell>
          <cell r="J40"/>
        </row>
        <row r="41">
          <cell r="C41">
            <v>117568</v>
          </cell>
          <cell r="D41">
            <v>216486</v>
          </cell>
          <cell r="E41"/>
          <cell r="G41">
            <v>506917</v>
          </cell>
          <cell r="H41">
            <v>647862</v>
          </cell>
          <cell r="I41">
            <v>55403</v>
          </cell>
          <cell r="J41"/>
        </row>
        <row r="42">
          <cell r="C42">
            <v>347764</v>
          </cell>
          <cell r="D42">
            <v>434712</v>
          </cell>
          <cell r="E42"/>
          <cell r="G42">
            <v>1521483</v>
          </cell>
          <cell r="H42">
            <v>1391075</v>
          </cell>
          <cell r="I42">
            <v>86942</v>
          </cell>
          <cell r="J42"/>
        </row>
        <row r="43">
          <cell r="C43">
            <v>39265</v>
          </cell>
          <cell r="D43">
            <v>96675</v>
          </cell>
          <cell r="E43"/>
          <cell r="G43">
            <v>244075</v>
          </cell>
          <cell r="H43">
            <v>262412</v>
          </cell>
          <cell r="I43">
            <v>18059</v>
          </cell>
          <cell r="J43"/>
        </row>
        <row r="44">
          <cell r="C44">
            <v>7286</v>
          </cell>
          <cell r="D44">
            <v>0</v>
          </cell>
          <cell r="E44"/>
          <cell r="G44">
            <v>39738</v>
          </cell>
          <cell r="H44">
            <v>18544</v>
          </cell>
          <cell r="I44">
            <v>0</v>
          </cell>
          <cell r="J44"/>
        </row>
        <row r="46">
          <cell r="C46">
            <v>66676</v>
          </cell>
          <cell r="D46">
            <v>0</v>
          </cell>
          <cell r="E46"/>
          <cell r="G46">
            <v>22907</v>
          </cell>
          <cell r="H46">
            <v>4814</v>
          </cell>
          <cell r="I46"/>
          <cell r="J46"/>
        </row>
        <row r="47">
          <cell r="C47"/>
          <cell r="D47"/>
          <cell r="E47"/>
          <cell r="G47"/>
          <cell r="H47"/>
          <cell r="I47"/>
          <cell r="J47"/>
        </row>
        <row r="48">
          <cell r="C48"/>
          <cell r="D48"/>
          <cell r="E48"/>
          <cell r="G48"/>
          <cell r="H48"/>
          <cell r="I48"/>
          <cell r="J48"/>
        </row>
        <row r="49">
          <cell r="C49"/>
          <cell r="D49"/>
          <cell r="E49"/>
          <cell r="G49"/>
          <cell r="H49"/>
          <cell r="I49"/>
          <cell r="J49"/>
        </row>
        <row r="50">
          <cell r="C50">
            <v>353359</v>
          </cell>
          <cell r="D50">
            <v>21376</v>
          </cell>
          <cell r="E50"/>
          <cell r="G50">
            <v>163924</v>
          </cell>
          <cell r="H50">
            <v>166298</v>
          </cell>
          <cell r="I50">
            <v>4273</v>
          </cell>
          <cell r="J50"/>
        </row>
        <row r="51">
          <cell r="C51">
            <v>65298</v>
          </cell>
          <cell r="D51">
            <v>64162</v>
          </cell>
          <cell r="E51"/>
          <cell r="G51">
            <v>28540799</v>
          </cell>
          <cell r="H51">
            <v>5433738</v>
          </cell>
          <cell r="I51">
            <v>12832</v>
          </cell>
          <cell r="J51"/>
        </row>
        <row r="52">
          <cell r="C52">
            <v>13000</v>
          </cell>
          <cell r="D52"/>
          <cell r="E52"/>
          <cell r="G52">
            <v>26179</v>
          </cell>
          <cell r="H52">
            <v>101917</v>
          </cell>
          <cell r="I52"/>
          <cell r="J52"/>
        </row>
        <row r="53">
          <cell r="C53">
            <v>99733</v>
          </cell>
          <cell r="D53">
            <v>132</v>
          </cell>
          <cell r="E53"/>
          <cell r="G53">
            <v>231483</v>
          </cell>
          <cell r="H53">
            <v>303394</v>
          </cell>
          <cell r="I53">
            <v>26</v>
          </cell>
          <cell r="J53"/>
        </row>
        <row r="54">
          <cell r="C54">
            <v>88532</v>
          </cell>
          <cell r="D54">
            <v>13847</v>
          </cell>
          <cell r="E54"/>
          <cell r="G54">
            <v>66269</v>
          </cell>
          <cell r="H54">
            <v>50279</v>
          </cell>
          <cell r="I54">
            <v>2690</v>
          </cell>
          <cell r="J54"/>
        </row>
        <row r="55">
          <cell r="C55">
            <v>14916</v>
          </cell>
          <cell r="D55">
            <v>0</v>
          </cell>
          <cell r="E55"/>
          <cell r="G55">
            <v>516240</v>
          </cell>
          <cell r="H55">
            <v>45871</v>
          </cell>
          <cell r="I55">
            <v>0</v>
          </cell>
          <cell r="J55"/>
        </row>
        <row r="56">
          <cell r="C56">
            <v>266722</v>
          </cell>
          <cell r="D56">
            <v>32089</v>
          </cell>
          <cell r="E56"/>
          <cell r="G56">
            <v>202270</v>
          </cell>
          <cell r="H56">
            <v>117943</v>
          </cell>
          <cell r="I56">
            <v>6263</v>
          </cell>
          <cell r="J56"/>
        </row>
        <row r="57">
          <cell r="C57">
            <v>0</v>
          </cell>
          <cell r="D57"/>
          <cell r="E57"/>
          <cell r="G57">
            <v>0</v>
          </cell>
          <cell r="H57">
            <v>0</v>
          </cell>
          <cell r="I57"/>
          <cell r="J57"/>
        </row>
        <row r="58">
          <cell r="C58"/>
          <cell r="D58"/>
          <cell r="E58"/>
          <cell r="G58">
            <v>2278109</v>
          </cell>
          <cell r="H58">
            <v>2913864</v>
          </cell>
          <cell r="I58"/>
          <cell r="J58"/>
        </row>
        <row r="59">
          <cell r="C59">
            <v>836</v>
          </cell>
          <cell r="D59">
            <v>0</v>
          </cell>
          <cell r="E59"/>
          <cell r="G59">
            <v>11202</v>
          </cell>
          <cell r="H59">
            <v>16329</v>
          </cell>
          <cell r="I59">
            <v>0</v>
          </cell>
          <cell r="J59"/>
        </row>
        <row r="60">
          <cell r="C60">
            <v>923944</v>
          </cell>
          <cell r="D60"/>
          <cell r="E60"/>
          <cell r="G60">
            <v>12380832</v>
          </cell>
          <cell r="H60">
            <v>4989291</v>
          </cell>
          <cell r="I60"/>
          <cell r="J60"/>
        </row>
        <row r="61">
          <cell r="C61">
            <v>1142</v>
          </cell>
          <cell r="D61">
            <v>0</v>
          </cell>
          <cell r="E61"/>
          <cell r="G61">
            <v>612854</v>
          </cell>
          <cell r="H61">
            <v>141711</v>
          </cell>
          <cell r="I61"/>
          <cell r="J61"/>
        </row>
        <row r="62">
          <cell r="C62"/>
          <cell r="D62"/>
          <cell r="E62"/>
          <cell r="G62"/>
          <cell r="H62"/>
          <cell r="I62"/>
          <cell r="J62"/>
        </row>
        <row r="63">
          <cell r="C63">
            <v>61775</v>
          </cell>
          <cell r="D63"/>
          <cell r="E63"/>
          <cell r="G63">
            <v>900485</v>
          </cell>
          <cell r="H63">
            <v>406285</v>
          </cell>
          <cell r="I63">
            <v>0</v>
          </cell>
          <cell r="J63">
            <v>6673300</v>
          </cell>
        </row>
        <row r="64">
          <cell r="C64">
            <v>20000</v>
          </cell>
          <cell r="D64"/>
          <cell r="E64"/>
          <cell r="G64"/>
          <cell r="H64"/>
          <cell r="I64"/>
          <cell r="J64"/>
        </row>
        <row r="66">
          <cell r="C66">
            <v>875062</v>
          </cell>
          <cell r="D66">
            <v>96360</v>
          </cell>
          <cell r="E66"/>
          <cell r="G66">
            <v>9134829</v>
          </cell>
          <cell r="H66">
            <v>4212875</v>
          </cell>
          <cell r="I66">
            <v>19272</v>
          </cell>
          <cell r="J66"/>
        </row>
        <row r="67">
          <cell r="C67"/>
          <cell r="D67"/>
          <cell r="E67"/>
          <cell r="G67"/>
          <cell r="H67"/>
          <cell r="I67">
            <v>0</v>
          </cell>
          <cell r="J67"/>
        </row>
        <row r="68">
          <cell r="C68"/>
          <cell r="D68"/>
          <cell r="E68"/>
          <cell r="G68"/>
          <cell r="H68"/>
          <cell r="I68"/>
          <cell r="J68"/>
        </row>
        <row r="69">
          <cell r="C69"/>
          <cell r="D69"/>
          <cell r="E69"/>
          <cell r="G69">
            <v>709896</v>
          </cell>
          <cell r="H69">
            <v>0</v>
          </cell>
          <cell r="I69"/>
          <cell r="J69"/>
        </row>
        <row r="70">
          <cell r="C70">
            <v>8432</v>
          </cell>
          <cell r="D70"/>
          <cell r="E70"/>
          <cell r="G70">
            <v>115998</v>
          </cell>
          <cell r="H70">
            <v>44505</v>
          </cell>
          <cell r="I70"/>
          <cell r="J70"/>
        </row>
        <row r="71">
          <cell r="C71"/>
          <cell r="D71"/>
          <cell r="E71"/>
          <cell r="G71"/>
          <cell r="H71"/>
          <cell r="I71"/>
          <cell r="J71"/>
        </row>
        <row r="72">
          <cell r="C72">
            <v>67889</v>
          </cell>
          <cell r="D72">
            <v>280</v>
          </cell>
          <cell r="E72"/>
          <cell r="G72">
            <v>980</v>
          </cell>
          <cell r="H72">
            <v>896</v>
          </cell>
          <cell r="I72">
            <v>56</v>
          </cell>
          <cell r="J72"/>
        </row>
        <row r="75">
          <cell r="L75">
            <v>1962772</v>
          </cell>
        </row>
        <row r="76">
          <cell r="L76">
            <v>1743222</v>
          </cell>
        </row>
        <row r="77">
          <cell r="L77">
            <v>230107</v>
          </cell>
        </row>
        <row r="78">
          <cell r="L78">
            <v>565119</v>
          </cell>
        </row>
        <row r="79">
          <cell r="L79">
            <v>173295</v>
          </cell>
        </row>
        <row r="80">
          <cell r="L80">
            <v>83852</v>
          </cell>
        </row>
        <row r="81">
          <cell r="L81">
            <v>49291</v>
          </cell>
        </row>
        <row r="82">
          <cell r="L82">
            <v>88327</v>
          </cell>
        </row>
        <row r="83">
          <cell r="L83">
            <v>1802583</v>
          </cell>
        </row>
        <row r="84">
          <cell r="L84">
            <v>436</v>
          </cell>
        </row>
        <row r="85">
          <cell r="L85">
            <v>74542</v>
          </cell>
        </row>
        <row r="86">
          <cell r="L86">
            <v>20392</v>
          </cell>
        </row>
        <row r="87">
          <cell r="L87">
            <v>1476</v>
          </cell>
        </row>
        <row r="88">
          <cell r="L88">
            <v>222476</v>
          </cell>
        </row>
        <row r="89">
          <cell r="L89">
            <v>84992</v>
          </cell>
        </row>
        <row r="90">
          <cell r="L90">
            <v>105959</v>
          </cell>
        </row>
        <row r="91">
          <cell r="L91">
            <v>167</v>
          </cell>
        </row>
        <row r="92">
          <cell r="L92">
            <v>184788</v>
          </cell>
        </row>
        <row r="93">
          <cell r="L93">
            <v>36769</v>
          </cell>
        </row>
        <row r="94">
          <cell r="L94">
            <v>721869</v>
          </cell>
        </row>
        <row r="95">
          <cell r="L95">
            <v>28000</v>
          </cell>
        </row>
        <row r="96">
          <cell r="L96">
            <v>121817</v>
          </cell>
        </row>
        <row r="97">
          <cell r="L97">
            <v>252807</v>
          </cell>
        </row>
        <row r="98">
          <cell r="L98">
            <v>0</v>
          </cell>
        </row>
        <row r="99">
          <cell r="L99">
            <v>34237</v>
          </cell>
        </row>
        <row r="100">
          <cell r="L100">
            <v>36777</v>
          </cell>
        </row>
      </sheetData>
      <sheetData sheetId="1">
        <row r="11">
          <cell r="C11"/>
          <cell r="D11"/>
          <cell r="E11"/>
          <cell r="G11"/>
          <cell r="H11"/>
          <cell r="I11"/>
          <cell r="J11"/>
          <cell r="L11"/>
        </row>
        <row r="13">
          <cell r="C13"/>
          <cell r="D13"/>
          <cell r="E13"/>
          <cell r="G13"/>
          <cell r="H13"/>
          <cell r="I13"/>
          <cell r="J13"/>
          <cell r="L13"/>
        </row>
        <row r="15">
          <cell r="C15"/>
          <cell r="D15"/>
          <cell r="E15"/>
          <cell r="G15"/>
          <cell r="H15"/>
          <cell r="I15"/>
          <cell r="J15"/>
          <cell r="L15"/>
        </row>
        <row r="16">
          <cell r="C16"/>
          <cell r="D16"/>
          <cell r="E16"/>
          <cell r="G16"/>
          <cell r="H16"/>
          <cell r="I16"/>
          <cell r="J16"/>
          <cell r="L16"/>
        </row>
        <row r="18">
          <cell r="C18"/>
          <cell r="D18"/>
          <cell r="E18"/>
          <cell r="G18"/>
          <cell r="H18"/>
          <cell r="I18"/>
          <cell r="J18"/>
          <cell r="L18">
            <v>0</v>
          </cell>
        </row>
        <row r="20">
          <cell r="C20"/>
          <cell r="D20"/>
          <cell r="E20"/>
          <cell r="G20"/>
          <cell r="H20"/>
          <cell r="I20"/>
          <cell r="J20"/>
          <cell r="L20"/>
        </row>
        <row r="21">
          <cell r="C21"/>
          <cell r="D21"/>
          <cell r="G21"/>
          <cell r="H21"/>
          <cell r="I21"/>
          <cell r="J21"/>
          <cell r="L21">
            <v>758000</v>
          </cell>
        </row>
        <row r="23">
          <cell r="C23"/>
          <cell r="D23"/>
          <cell r="E23"/>
          <cell r="G23"/>
          <cell r="H23"/>
          <cell r="I23"/>
          <cell r="J23"/>
          <cell r="L23"/>
        </row>
        <row r="24">
          <cell r="C24"/>
          <cell r="D24"/>
          <cell r="E24"/>
          <cell r="G24"/>
          <cell r="H24"/>
          <cell r="I24"/>
          <cell r="J24"/>
          <cell r="L24"/>
        </row>
        <row r="25">
          <cell r="C25"/>
          <cell r="D25"/>
          <cell r="E25"/>
          <cell r="G25"/>
          <cell r="H25"/>
          <cell r="I25"/>
          <cell r="J25"/>
          <cell r="L25"/>
        </row>
        <row r="26">
          <cell r="C26"/>
          <cell r="D26"/>
          <cell r="E26"/>
          <cell r="G26"/>
          <cell r="H26"/>
          <cell r="I26"/>
          <cell r="J26"/>
          <cell r="L26"/>
        </row>
        <row r="28">
          <cell r="C28"/>
          <cell r="D28"/>
          <cell r="E28"/>
          <cell r="G28"/>
          <cell r="H28"/>
          <cell r="I28"/>
          <cell r="J28"/>
          <cell r="L28">
            <v>114000</v>
          </cell>
        </row>
        <row r="30">
          <cell r="C30"/>
          <cell r="D30"/>
          <cell r="E30"/>
          <cell r="G30"/>
          <cell r="H30"/>
          <cell r="I30"/>
          <cell r="J30"/>
          <cell r="L30"/>
        </row>
        <row r="31">
          <cell r="C31"/>
          <cell r="D31"/>
          <cell r="E31"/>
          <cell r="G31"/>
          <cell r="H31"/>
          <cell r="I31"/>
          <cell r="J31"/>
          <cell r="L31"/>
        </row>
        <row r="32">
          <cell r="C32"/>
          <cell r="D32"/>
          <cell r="E32"/>
          <cell r="G32"/>
          <cell r="H32"/>
          <cell r="I32"/>
          <cell r="J32"/>
          <cell r="L32"/>
        </row>
        <row r="33">
          <cell r="C33"/>
          <cell r="D33"/>
          <cell r="E33"/>
          <cell r="G33"/>
          <cell r="H33"/>
          <cell r="I33"/>
          <cell r="J33"/>
          <cell r="L33"/>
        </row>
        <row r="34">
          <cell r="C34"/>
          <cell r="D34"/>
          <cell r="E34"/>
          <cell r="G34"/>
          <cell r="H34"/>
          <cell r="I34"/>
          <cell r="J34"/>
          <cell r="L34"/>
        </row>
        <row r="35">
          <cell r="C35"/>
          <cell r="D35"/>
          <cell r="E35"/>
          <cell r="G35"/>
          <cell r="H35"/>
          <cell r="I35"/>
          <cell r="J35"/>
          <cell r="L35"/>
        </row>
        <row r="39">
          <cell r="C39"/>
          <cell r="D39"/>
          <cell r="E39"/>
          <cell r="G39"/>
          <cell r="H39"/>
          <cell r="I39"/>
          <cell r="J39"/>
        </row>
        <row r="40">
          <cell r="C40"/>
          <cell r="D40"/>
          <cell r="E40"/>
          <cell r="G40"/>
          <cell r="H40"/>
          <cell r="I40"/>
          <cell r="J40"/>
        </row>
        <row r="41">
          <cell r="C41"/>
          <cell r="D41"/>
          <cell r="E41"/>
          <cell r="G41"/>
          <cell r="H41"/>
          <cell r="I41"/>
          <cell r="J41"/>
        </row>
        <row r="42">
          <cell r="C42"/>
          <cell r="D42"/>
          <cell r="E42"/>
          <cell r="G42"/>
          <cell r="H42"/>
          <cell r="I42"/>
          <cell r="J42"/>
        </row>
        <row r="43">
          <cell r="C43"/>
          <cell r="D43"/>
          <cell r="E43"/>
          <cell r="G43"/>
          <cell r="H43"/>
          <cell r="I43"/>
          <cell r="J43"/>
        </row>
        <row r="44">
          <cell r="C44"/>
          <cell r="D44"/>
          <cell r="E44"/>
          <cell r="G44"/>
          <cell r="H44"/>
          <cell r="I44"/>
          <cell r="J44"/>
        </row>
        <row r="46">
          <cell r="C46"/>
          <cell r="D46"/>
          <cell r="E46"/>
          <cell r="G46"/>
          <cell r="H46"/>
          <cell r="I46"/>
          <cell r="J46"/>
        </row>
        <row r="47">
          <cell r="C47"/>
          <cell r="D47"/>
          <cell r="E47"/>
          <cell r="G47"/>
          <cell r="H47"/>
          <cell r="I47"/>
          <cell r="J47"/>
        </row>
        <row r="48">
          <cell r="C48"/>
          <cell r="D48"/>
          <cell r="E48"/>
          <cell r="G48"/>
          <cell r="H48"/>
          <cell r="I48"/>
          <cell r="J48"/>
        </row>
        <row r="49">
          <cell r="C49"/>
          <cell r="D49"/>
          <cell r="E49"/>
          <cell r="G49"/>
          <cell r="H49"/>
          <cell r="I49"/>
          <cell r="J49"/>
        </row>
        <row r="50">
          <cell r="C50"/>
          <cell r="D50"/>
          <cell r="E50"/>
          <cell r="G50"/>
          <cell r="H50"/>
          <cell r="I50"/>
          <cell r="J50"/>
        </row>
        <row r="51">
          <cell r="C51"/>
          <cell r="D51"/>
          <cell r="E51"/>
          <cell r="G51"/>
          <cell r="H51"/>
          <cell r="I51"/>
          <cell r="J51"/>
        </row>
        <row r="52">
          <cell r="C52"/>
          <cell r="D52"/>
          <cell r="E52"/>
          <cell r="G52"/>
          <cell r="H52"/>
          <cell r="I52"/>
          <cell r="J52"/>
        </row>
        <row r="53">
          <cell r="C53"/>
          <cell r="D53"/>
          <cell r="E53"/>
          <cell r="G53"/>
          <cell r="H53"/>
          <cell r="I53"/>
          <cell r="J53"/>
        </row>
        <row r="54">
          <cell r="C54"/>
          <cell r="D54"/>
          <cell r="E54"/>
          <cell r="G54"/>
          <cell r="H54"/>
          <cell r="I54"/>
          <cell r="J54"/>
        </row>
        <row r="55">
          <cell r="C55"/>
          <cell r="D55"/>
          <cell r="E55"/>
          <cell r="G55"/>
          <cell r="H55"/>
          <cell r="I55"/>
          <cell r="J55"/>
        </row>
        <row r="56">
          <cell r="C56"/>
          <cell r="D56"/>
          <cell r="E56"/>
          <cell r="G56"/>
          <cell r="H56"/>
          <cell r="I56"/>
          <cell r="J56"/>
        </row>
        <row r="57">
          <cell r="C57"/>
          <cell r="D57"/>
          <cell r="E57"/>
          <cell r="G57"/>
          <cell r="H57"/>
          <cell r="I57"/>
          <cell r="J57"/>
        </row>
        <row r="58">
          <cell r="C58"/>
          <cell r="D58"/>
          <cell r="E58"/>
          <cell r="G58"/>
          <cell r="H58"/>
          <cell r="I58"/>
          <cell r="J58"/>
        </row>
        <row r="59">
          <cell r="C59"/>
          <cell r="D59"/>
          <cell r="E59"/>
          <cell r="G59"/>
          <cell r="H59"/>
          <cell r="I59"/>
          <cell r="J59"/>
        </row>
        <row r="60">
          <cell r="C60"/>
          <cell r="D60"/>
          <cell r="E60"/>
          <cell r="G60"/>
          <cell r="H60"/>
          <cell r="I60"/>
          <cell r="J60"/>
        </row>
        <row r="61">
          <cell r="C61"/>
          <cell r="D61"/>
          <cell r="E61"/>
          <cell r="G61"/>
          <cell r="H61"/>
          <cell r="I61"/>
          <cell r="J61"/>
        </row>
        <row r="62">
          <cell r="C62"/>
          <cell r="D62"/>
          <cell r="E62"/>
          <cell r="G62"/>
          <cell r="H62"/>
          <cell r="I62"/>
          <cell r="J62"/>
        </row>
        <row r="63">
          <cell r="C63"/>
          <cell r="D63"/>
          <cell r="E63"/>
          <cell r="G63"/>
          <cell r="H63"/>
          <cell r="I63"/>
          <cell r="J63"/>
        </row>
        <row r="64">
          <cell r="C64"/>
          <cell r="D64"/>
          <cell r="E64"/>
          <cell r="G64"/>
          <cell r="H64"/>
          <cell r="I64"/>
          <cell r="J64"/>
        </row>
        <row r="66">
          <cell r="C66"/>
          <cell r="D66"/>
          <cell r="E66"/>
          <cell r="G66"/>
          <cell r="H66"/>
          <cell r="I66"/>
          <cell r="J66"/>
        </row>
        <row r="67">
          <cell r="C67"/>
          <cell r="D67"/>
          <cell r="E67"/>
          <cell r="G67"/>
          <cell r="H67"/>
          <cell r="I67"/>
          <cell r="J67"/>
        </row>
        <row r="68">
          <cell r="C68"/>
          <cell r="D68"/>
          <cell r="E68"/>
          <cell r="G68"/>
          <cell r="H68"/>
          <cell r="I68"/>
          <cell r="J68"/>
        </row>
        <row r="69">
          <cell r="C69"/>
          <cell r="D69"/>
          <cell r="E69"/>
          <cell r="G69"/>
          <cell r="H69"/>
          <cell r="I69"/>
          <cell r="J69"/>
        </row>
        <row r="70">
          <cell r="C70"/>
          <cell r="D70"/>
          <cell r="E70"/>
          <cell r="G70"/>
          <cell r="H70"/>
          <cell r="I70"/>
          <cell r="J70"/>
        </row>
        <row r="71">
          <cell r="C71"/>
          <cell r="D71"/>
          <cell r="E71"/>
          <cell r="G71"/>
          <cell r="H71"/>
          <cell r="I71"/>
          <cell r="J71"/>
        </row>
        <row r="72">
          <cell r="C72"/>
          <cell r="D72"/>
          <cell r="E72"/>
          <cell r="G72"/>
          <cell r="H72"/>
          <cell r="I72"/>
          <cell r="J72"/>
        </row>
        <row r="96">
          <cell r="L96">
            <v>17457</v>
          </cell>
        </row>
        <row r="99">
          <cell r="L99">
            <v>0</v>
          </cell>
        </row>
      </sheetData>
      <sheetData sheetId="2">
        <row r="11">
          <cell r="C11"/>
          <cell r="D11"/>
          <cell r="E11"/>
          <cell r="G11"/>
          <cell r="H11"/>
          <cell r="I11"/>
          <cell r="J11"/>
          <cell r="L11"/>
        </row>
        <row r="13">
          <cell r="C13"/>
          <cell r="D13"/>
          <cell r="E13"/>
          <cell r="G13"/>
          <cell r="H13"/>
          <cell r="I13"/>
          <cell r="J13"/>
          <cell r="L13"/>
        </row>
        <row r="15">
          <cell r="C15"/>
          <cell r="D15"/>
          <cell r="E15"/>
          <cell r="G15"/>
          <cell r="H15"/>
          <cell r="I15"/>
          <cell r="J15"/>
          <cell r="L15"/>
        </row>
        <row r="16">
          <cell r="C16"/>
          <cell r="D16"/>
          <cell r="E16"/>
          <cell r="G16"/>
          <cell r="H16"/>
          <cell r="I16"/>
          <cell r="J16"/>
          <cell r="L16"/>
        </row>
        <row r="18">
          <cell r="C18"/>
          <cell r="D18"/>
          <cell r="E18"/>
          <cell r="G18"/>
          <cell r="H18"/>
          <cell r="I18"/>
          <cell r="J18"/>
          <cell r="L18">
            <v>0</v>
          </cell>
        </row>
        <row r="20">
          <cell r="C20"/>
          <cell r="D20"/>
          <cell r="E20"/>
          <cell r="G20"/>
          <cell r="H20"/>
          <cell r="I20"/>
          <cell r="J20"/>
          <cell r="L20"/>
        </row>
        <row r="21">
          <cell r="C21"/>
          <cell r="D21"/>
          <cell r="G21"/>
          <cell r="H21"/>
          <cell r="I21"/>
          <cell r="J21"/>
          <cell r="L21"/>
        </row>
        <row r="23">
          <cell r="C23"/>
          <cell r="D23"/>
          <cell r="E23"/>
          <cell r="G23"/>
          <cell r="H23"/>
          <cell r="I23"/>
          <cell r="J23"/>
          <cell r="L23">
            <v>33843550</v>
          </cell>
        </row>
        <row r="24">
          <cell r="C24"/>
          <cell r="D24"/>
          <cell r="E24"/>
          <cell r="G24"/>
          <cell r="H24"/>
          <cell r="I24"/>
          <cell r="J24"/>
          <cell r="L24">
            <v>0</v>
          </cell>
        </row>
        <row r="25">
          <cell r="C25"/>
          <cell r="D25"/>
          <cell r="E25"/>
          <cell r="G25"/>
          <cell r="H25"/>
          <cell r="I25"/>
          <cell r="J25"/>
          <cell r="L25">
            <v>221400</v>
          </cell>
        </row>
        <row r="26">
          <cell r="C26"/>
          <cell r="D26"/>
          <cell r="E26"/>
          <cell r="G26"/>
          <cell r="H26"/>
          <cell r="I26"/>
          <cell r="J26"/>
          <cell r="L26">
            <v>0</v>
          </cell>
        </row>
        <row r="28">
          <cell r="C28"/>
          <cell r="D28"/>
          <cell r="E28"/>
          <cell r="G28"/>
          <cell r="H28"/>
          <cell r="I28"/>
          <cell r="J28"/>
          <cell r="L28">
            <v>501665</v>
          </cell>
        </row>
        <row r="30">
          <cell r="C30"/>
          <cell r="D30"/>
          <cell r="E30"/>
          <cell r="G30"/>
          <cell r="H30"/>
          <cell r="I30"/>
          <cell r="J30"/>
          <cell r="L30"/>
        </row>
        <row r="31">
          <cell r="C31"/>
          <cell r="D31"/>
          <cell r="E31"/>
          <cell r="G31"/>
          <cell r="H31"/>
          <cell r="I31"/>
          <cell r="J31"/>
          <cell r="L31"/>
        </row>
        <row r="32">
          <cell r="C32"/>
          <cell r="D32"/>
          <cell r="E32"/>
          <cell r="G32"/>
          <cell r="H32"/>
          <cell r="I32"/>
          <cell r="J32"/>
          <cell r="L32"/>
        </row>
        <row r="33">
          <cell r="C33"/>
          <cell r="D33"/>
          <cell r="E33"/>
          <cell r="G33"/>
          <cell r="H33"/>
          <cell r="I33"/>
          <cell r="J33"/>
          <cell r="L33"/>
        </row>
        <row r="34">
          <cell r="C34"/>
          <cell r="D34"/>
          <cell r="E34"/>
          <cell r="G34"/>
          <cell r="H34"/>
          <cell r="I34"/>
          <cell r="J34"/>
          <cell r="L34"/>
        </row>
        <row r="35">
          <cell r="C35"/>
          <cell r="D35"/>
          <cell r="E35"/>
          <cell r="G35"/>
          <cell r="H35"/>
          <cell r="I35"/>
          <cell r="J35"/>
          <cell r="L35">
            <v>0</v>
          </cell>
        </row>
        <row r="39">
          <cell r="C39"/>
          <cell r="D39"/>
          <cell r="E39"/>
          <cell r="G39"/>
          <cell r="H39"/>
          <cell r="I39"/>
          <cell r="J39"/>
        </row>
        <row r="40">
          <cell r="C40"/>
          <cell r="D40"/>
          <cell r="E40"/>
          <cell r="G40"/>
          <cell r="H40"/>
          <cell r="I40"/>
          <cell r="J40"/>
        </row>
        <row r="41">
          <cell r="C41"/>
          <cell r="D41"/>
          <cell r="E41"/>
          <cell r="G41"/>
          <cell r="H41"/>
          <cell r="I41"/>
          <cell r="J41"/>
        </row>
        <row r="42">
          <cell r="C42"/>
          <cell r="D42"/>
          <cell r="E42"/>
          <cell r="G42"/>
          <cell r="H42"/>
          <cell r="I42"/>
          <cell r="J42"/>
        </row>
        <row r="43">
          <cell r="C43"/>
          <cell r="D43"/>
          <cell r="E43"/>
          <cell r="G43"/>
          <cell r="H43"/>
          <cell r="I43"/>
          <cell r="J43"/>
        </row>
        <row r="44">
          <cell r="C44"/>
          <cell r="D44"/>
          <cell r="E44"/>
          <cell r="G44"/>
          <cell r="H44"/>
          <cell r="I44"/>
          <cell r="J44"/>
        </row>
        <row r="46">
          <cell r="C46"/>
          <cell r="D46"/>
          <cell r="E46"/>
          <cell r="G46"/>
          <cell r="H46"/>
          <cell r="I46"/>
          <cell r="J46"/>
        </row>
        <row r="47">
          <cell r="C47"/>
          <cell r="D47"/>
          <cell r="E47"/>
          <cell r="G47"/>
          <cell r="H47"/>
          <cell r="I47"/>
          <cell r="J47"/>
        </row>
        <row r="48">
          <cell r="C48"/>
          <cell r="D48"/>
          <cell r="E48"/>
          <cell r="G48"/>
          <cell r="H48"/>
          <cell r="I48"/>
          <cell r="J48"/>
        </row>
        <row r="49">
          <cell r="C49"/>
          <cell r="D49"/>
          <cell r="E49"/>
          <cell r="G49"/>
          <cell r="H49"/>
          <cell r="I49"/>
          <cell r="J49"/>
        </row>
        <row r="50">
          <cell r="C50"/>
          <cell r="D50"/>
          <cell r="E50"/>
          <cell r="G50"/>
          <cell r="H50"/>
          <cell r="I50"/>
          <cell r="J50"/>
        </row>
        <row r="51">
          <cell r="C51"/>
          <cell r="D51"/>
          <cell r="E51"/>
          <cell r="G51"/>
          <cell r="H51"/>
          <cell r="I51"/>
          <cell r="J51"/>
        </row>
        <row r="52">
          <cell r="C52"/>
          <cell r="D52"/>
          <cell r="E52"/>
          <cell r="G52"/>
          <cell r="H52"/>
          <cell r="I52"/>
          <cell r="J52"/>
        </row>
        <row r="53">
          <cell r="C53"/>
          <cell r="D53"/>
          <cell r="E53"/>
          <cell r="G53"/>
          <cell r="H53"/>
          <cell r="I53"/>
          <cell r="J53"/>
        </row>
        <row r="54">
          <cell r="C54"/>
          <cell r="D54"/>
          <cell r="E54"/>
          <cell r="G54"/>
          <cell r="H54"/>
          <cell r="I54"/>
          <cell r="J54"/>
        </row>
        <row r="55">
          <cell r="C55"/>
          <cell r="D55"/>
          <cell r="E55"/>
          <cell r="G55"/>
          <cell r="H55"/>
          <cell r="I55"/>
          <cell r="J55"/>
        </row>
        <row r="56">
          <cell r="C56"/>
          <cell r="D56"/>
          <cell r="E56"/>
          <cell r="G56"/>
          <cell r="H56"/>
          <cell r="I56"/>
          <cell r="J56"/>
        </row>
        <row r="57">
          <cell r="C57"/>
          <cell r="D57"/>
          <cell r="E57"/>
          <cell r="G57"/>
          <cell r="H57"/>
          <cell r="I57"/>
          <cell r="J57"/>
        </row>
        <row r="58">
          <cell r="C58"/>
          <cell r="D58"/>
          <cell r="E58"/>
          <cell r="G58"/>
          <cell r="H58"/>
          <cell r="I58"/>
          <cell r="J58"/>
        </row>
        <row r="59">
          <cell r="C59"/>
          <cell r="D59"/>
          <cell r="E59"/>
          <cell r="G59"/>
          <cell r="H59"/>
          <cell r="I59"/>
          <cell r="J59"/>
        </row>
        <row r="60">
          <cell r="C60"/>
          <cell r="D60"/>
          <cell r="E60"/>
          <cell r="G60"/>
          <cell r="H60"/>
          <cell r="I60"/>
          <cell r="J60"/>
        </row>
        <row r="61">
          <cell r="C61"/>
          <cell r="D61"/>
          <cell r="E61"/>
          <cell r="G61"/>
          <cell r="H61"/>
          <cell r="I61"/>
          <cell r="J61"/>
        </row>
        <row r="62">
          <cell r="C62"/>
          <cell r="D62"/>
          <cell r="E62"/>
          <cell r="G62"/>
          <cell r="H62"/>
          <cell r="I62"/>
          <cell r="J62"/>
        </row>
        <row r="63">
          <cell r="C63"/>
          <cell r="D63"/>
          <cell r="E63"/>
          <cell r="G63"/>
          <cell r="H63"/>
          <cell r="I63"/>
          <cell r="J63"/>
        </row>
        <row r="64">
          <cell r="C64"/>
          <cell r="D64"/>
          <cell r="E64"/>
          <cell r="G64"/>
          <cell r="H64"/>
          <cell r="I64"/>
          <cell r="J64"/>
        </row>
        <row r="66">
          <cell r="C66"/>
          <cell r="D66"/>
          <cell r="E66"/>
          <cell r="G66"/>
          <cell r="H66"/>
          <cell r="I66"/>
          <cell r="J66"/>
        </row>
        <row r="67">
          <cell r="C67"/>
          <cell r="D67"/>
          <cell r="E67"/>
          <cell r="G67"/>
          <cell r="H67"/>
          <cell r="I67"/>
          <cell r="J67"/>
        </row>
        <row r="68">
          <cell r="C68"/>
          <cell r="D68"/>
          <cell r="E68"/>
          <cell r="G68"/>
          <cell r="H68"/>
          <cell r="I68"/>
          <cell r="J68"/>
        </row>
        <row r="69">
          <cell r="C69"/>
          <cell r="D69"/>
          <cell r="E69"/>
          <cell r="G69"/>
          <cell r="H69"/>
          <cell r="I69"/>
          <cell r="J69"/>
        </row>
        <row r="70">
          <cell r="C70"/>
          <cell r="D70"/>
          <cell r="E70"/>
          <cell r="G70">
            <v>1408</v>
          </cell>
          <cell r="H70">
            <v>264</v>
          </cell>
          <cell r="I70"/>
          <cell r="J70"/>
        </row>
        <row r="71">
          <cell r="C71"/>
          <cell r="D71"/>
          <cell r="E71"/>
          <cell r="G71"/>
          <cell r="H71"/>
          <cell r="I71"/>
          <cell r="J71"/>
        </row>
        <row r="72">
          <cell r="C72"/>
          <cell r="D72"/>
          <cell r="E72"/>
          <cell r="G72"/>
          <cell r="H72"/>
          <cell r="I72"/>
          <cell r="J72"/>
        </row>
        <row r="96">
          <cell r="L96">
            <v>73000</v>
          </cell>
        </row>
        <row r="99">
          <cell r="L99">
            <v>35121</v>
          </cell>
        </row>
        <row r="107">
          <cell r="L107">
            <v>-65039</v>
          </cell>
        </row>
      </sheetData>
      <sheetData sheetId="3">
        <row r="11">
          <cell r="C11"/>
          <cell r="D11"/>
          <cell r="E11"/>
          <cell r="G11"/>
          <cell r="H11"/>
          <cell r="I11"/>
          <cell r="J11"/>
          <cell r="L11"/>
        </row>
        <row r="13">
          <cell r="C13"/>
          <cell r="D13"/>
          <cell r="E13"/>
          <cell r="G13"/>
          <cell r="H13"/>
          <cell r="I13"/>
          <cell r="J13"/>
          <cell r="L13"/>
        </row>
        <row r="15">
          <cell r="C15"/>
          <cell r="D15"/>
          <cell r="E15"/>
          <cell r="G15"/>
          <cell r="H15"/>
          <cell r="I15"/>
          <cell r="J15"/>
          <cell r="L15"/>
        </row>
        <row r="16">
          <cell r="C16"/>
          <cell r="D16"/>
          <cell r="E16"/>
          <cell r="G16"/>
          <cell r="H16"/>
          <cell r="I16"/>
          <cell r="J16"/>
          <cell r="L16"/>
        </row>
        <row r="18">
          <cell r="C18"/>
          <cell r="D18"/>
          <cell r="E18"/>
          <cell r="G18"/>
          <cell r="H18"/>
          <cell r="I18"/>
          <cell r="J18"/>
          <cell r="L18">
            <v>0</v>
          </cell>
        </row>
        <row r="20">
          <cell r="C20"/>
          <cell r="D20"/>
          <cell r="E20"/>
          <cell r="G20"/>
          <cell r="H20"/>
          <cell r="I20"/>
          <cell r="J20"/>
          <cell r="L20">
            <v>5000000</v>
          </cell>
        </row>
        <row r="21">
          <cell r="C21"/>
          <cell r="D21"/>
          <cell r="G21"/>
          <cell r="H21"/>
          <cell r="I21"/>
          <cell r="J21"/>
          <cell r="L21"/>
        </row>
        <row r="23">
          <cell r="C23"/>
          <cell r="D23"/>
          <cell r="E23"/>
          <cell r="G23"/>
          <cell r="H23"/>
          <cell r="I23"/>
          <cell r="J23"/>
          <cell r="L23"/>
        </row>
        <row r="24">
          <cell r="C24"/>
          <cell r="D24"/>
          <cell r="E24"/>
          <cell r="G24"/>
          <cell r="H24"/>
          <cell r="I24"/>
          <cell r="J24"/>
          <cell r="L24"/>
        </row>
        <row r="25">
          <cell r="C25"/>
          <cell r="D25"/>
          <cell r="E25"/>
          <cell r="G25"/>
          <cell r="H25"/>
          <cell r="I25"/>
          <cell r="J25"/>
          <cell r="L25"/>
        </row>
        <row r="26">
          <cell r="C26"/>
          <cell r="D26"/>
          <cell r="E26"/>
          <cell r="G26"/>
          <cell r="H26"/>
          <cell r="I26"/>
          <cell r="J26"/>
          <cell r="L26"/>
        </row>
        <row r="28">
          <cell r="C28"/>
          <cell r="D28"/>
          <cell r="E28"/>
          <cell r="G28"/>
          <cell r="H28"/>
          <cell r="I28"/>
          <cell r="J28"/>
          <cell r="L28">
            <v>15503</v>
          </cell>
        </row>
        <row r="30">
          <cell r="C30"/>
          <cell r="D30"/>
          <cell r="E30"/>
          <cell r="G30"/>
          <cell r="H30"/>
          <cell r="I30"/>
          <cell r="J30"/>
          <cell r="L30">
            <v>0</v>
          </cell>
        </row>
        <row r="31">
          <cell r="C31"/>
          <cell r="D31"/>
          <cell r="E31"/>
          <cell r="G31"/>
          <cell r="H31"/>
          <cell r="I31"/>
          <cell r="J31"/>
          <cell r="L31"/>
        </row>
        <row r="32">
          <cell r="C32"/>
          <cell r="D32"/>
          <cell r="E32"/>
          <cell r="G32"/>
          <cell r="H32"/>
          <cell r="I32"/>
          <cell r="J32"/>
          <cell r="L32"/>
        </row>
        <row r="33">
          <cell r="C33"/>
          <cell r="D33"/>
          <cell r="E33"/>
          <cell r="G33"/>
          <cell r="H33"/>
          <cell r="I33"/>
          <cell r="J33"/>
          <cell r="L33"/>
        </row>
        <row r="34">
          <cell r="C34"/>
          <cell r="D34"/>
          <cell r="E34"/>
          <cell r="G34"/>
          <cell r="H34"/>
          <cell r="I34"/>
          <cell r="J34"/>
          <cell r="L34"/>
        </row>
        <row r="35">
          <cell r="C35"/>
          <cell r="D35"/>
          <cell r="E35"/>
          <cell r="G35"/>
          <cell r="H35"/>
          <cell r="I35"/>
          <cell r="J35"/>
          <cell r="L35"/>
        </row>
        <row r="39">
          <cell r="C39"/>
          <cell r="D39"/>
          <cell r="E39"/>
          <cell r="G39"/>
          <cell r="H39"/>
          <cell r="I39"/>
          <cell r="J39"/>
        </row>
        <row r="40">
          <cell r="C40"/>
          <cell r="D40"/>
          <cell r="E40"/>
          <cell r="G40"/>
          <cell r="H40"/>
          <cell r="I40"/>
          <cell r="J40"/>
        </row>
        <row r="41">
          <cell r="C41"/>
          <cell r="D41"/>
          <cell r="E41"/>
          <cell r="G41"/>
          <cell r="H41"/>
          <cell r="I41"/>
          <cell r="J41"/>
        </row>
        <row r="42">
          <cell r="C42"/>
          <cell r="D42"/>
          <cell r="E42"/>
          <cell r="G42"/>
          <cell r="H42"/>
          <cell r="I42"/>
          <cell r="J42"/>
        </row>
        <row r="43">
          <cell r="C43"/>
          <cell r="D43"/>
          <cell r="E43"/>
          <cell r="G43"/>
          <cell r="H43"/>
          <cell r="I43"/>
          <cell r="J43"/>
        </row>
        <row r="44">
          <cell r="C44"/>
          <cell r="D44">
            <v>61180</v>
          </cell>
          <cell r="E44"/>
          <cell r="G44"/>
          <cell r="H44"/>
          <cell r="I44"/>
          <cell r="J44"/>
        </row>
        <row r="46">
          <cell r="C46"/>
          <cell r="D46"/>
          <cell r="E46"/>
          <cell r="G46"/>
          <cell r="H46"/>
          <cell r="I46"/>
          <cell r="J46"/>
        </row>
        <row r="47">
          <cell r="C47"/>
          <cell r="D47">
            <v>220516</v>
          </cell>
          <cell r="E47"/>
          <cell r="G47"/>
          <cell r="H47"/>
          <cell r="I47"/>
          <cell r="J47"/>
        </row>
        <row r="48">
          <cell r="C48"/>
          <cell r="D48">
            <v>71304</v>
          </cell>
          <cell r="E48"/>
          <cell r="G48"/>
          <cell r="H48"/>
          <cell r="I48"/>
          <cell r="J48"/>
        </row>
        <row r="49">
          <cell r="C49"/>
          <cell r="D49">
            <v>92232</v>
          </cell>
          <cell r="E49"/>
          <cell r="G49"/>
          <cell r="H49"/>
          <cell r="I49"/>
          <cell r="J49"/>
        </row>
        <row r="50">
          <cell r="C50"/>
          <cell r="D50">
            <v>15457</v>
          </cell>
          <cell r="E50"/>
          <cell r="G50"/>
          <cell r="H50"/>
          <cell r="I50"/>
          <cell r="J50"/>
        </row>
        <row r="51">
          <cell r="C51"/>
          <cell r="D51"/>
          <cell r="E51"/>
          <cell r="G51"/>
          <cell r="H51"/>
          <cell r="I51"/>
          <cell r="J51"/>
        </row>
        <row r="52">
          <cell r="C52"/>
          <cell r="D52">
            <v>0</v>
          </cell>
          <cell r="E52"/>
          <cell r="G52"/>
          <cell r="H52"/>
          <cell r="I52"/>
          <cell r="J52"/>
        </row>
        <row r="53">
          <cell r="C53"/>
          <cell r="D53"/>
          <cell r="E53"/>
          <cell r="G53"/>
          <cell r="H53"/>
          <cell r="I53"/>
          <cell r="J53"/>
        </row>
        <row r="54">
          <cell r="C54"/>
          <cell r="D54"/>
          <cell r="E54"/>
          <cell r="G54"/>
          <cell r="H54"/>
          <cell r="I54"/>
          <cell r="J54"/>
        </row>
        <row r="55">
          <cell r="C55"/>
          <cell r="D55"/>
          <cell r="E55"/>
          <cell r="G55"/>
          <cell r="H55"/>
          <cell r="I55"/>
          <cell r="J55"/>
        </row>
        <row r="56">
          <cell r="C56"/>
          <cell r="D56">
            <v>101926</v>
          </cell>
          <cell r="E56"/>
          <cell r="G56"/>
          <cell r="H56"/>
          <cell r="I56"/>
          <cell r="J56"/>
        </row>
        <row r="57">
          <cell r="C57"/>
          <cell r="D57"/>
          <cell r="E57"/>
          <cell r="G57"/>
          <cell r="H57"/>
          <cell r="I57"/>
          <cell r="J57"/>
        </row>
        <row r="58">
          <cell r="C58"/>
          <cell r="D58"/>
          <cell r="E58"/>
          <cell r="G58"/>
          <cell r="H58"/>
          <cell r="I58"/>
          <cell r="J58"/>
        </row>
        <row r="59">
          <cell r="C59"/>
          <cell r="D59">
            <v>755950</v>
          </cell>
          <cell r="E59"/>
          <cell r="G59"/>
          <cell r="H59"/>
          <cell r="I59"/>
          <cell r="J59"/>
        </row>
        <row r="60">
          <cell r="C60"/>
          <cell r="D60"/>
          <cell r="E60"/>
          <cell r="G60"/>
          <cell r="H60"/>
          <cell r="I60"/>
          <cell r="J60"/>
        </row>
        <row r="61">
          <cell r="C61"/>
          <cell r="D61"/>
          <cell r="E61"/>
          <cell r="G61"/>
          <cell r="H61"/>
          <cell r="I61"/>
          <cell r="J61"/>
        </row>
        <row r="62">
          <cell r="C62"/>
          <cell r="D62">
            <v>2262483</v>
          </cell>
          <cell r="E62"/>
          <cell r="G62"/>
          <cell r="H62"/>
          <cell r="I62"/>
          <cell r="J62"/>
        </row>
        <row r="63">
          <cell r="C63"/>
          <cell r="D63"/>
          <cell r="E63"/>
          <cell r="G63"/>
          <cell r="H63"/>
          <cell r="I63"/>
          <cell r="J63"/>
        </row>
        <row r="64">
          <cell r="C64"/>
          <cell r="D64"/>
          <cell r="E64"/>
          <cell r="G64"/>
          <cell r="H64"/>
          <cell r="I64"/>
          <cell r="J64"/>
        </row>
        <row r="66">
          <cell r="C66"/>
          <cell r="D66"/>
          <cell r="E66"/>
          <cell r="G66"/>
          <cell r="H66"/>
          <cell r="I66"/>
          <cell r="J66"/>
        </row>
        <row r="67">
          <cell r="C67"/>
          <cell r="D67">
            <v>479442</v>
          </cell>
          <cell r="E67"/>
          <cell r="G67"/>
          <cell r="H67"/>
          <cell r="I67"/>
          <cell r="J67"/>
        </row>
        <row r="68">
          <cell r="C68"/>
          <cell r="D68">
            <v>800000</v>
          </cell>
          <cell r="E68"/>
          <cell r="G68"/>
          <cell r="H68"/>
          <cell r="I68"/>
          <cell r="J68"/>
        </row>
        <row r="69">
          <cell r="C69"/>
          <cell r="D69"/>
          <cell r="E69"/>
          <cell r="G69"/>
          <cell r="H69"/>
          <cell r="I69"/>
          <cell r="J69"/>
        </row>
        <row r="70">
          <cell r="C70"/>
          <cell r="D70">
            <v>18810</v>
          </cell>
          <cell r="E70"/>
          <cell r="G70"/>
          <cell r="H70"/>
          <cell r="I70"/>
          <cell r="J70"/>
        </row>
        <row r="71">
          <cell r="C71"/>
          <cell r="D71"/>
          <cell r="E71"/>
          <cell r="G71"/>
          <cell r="H71"/>
          <cell r="I71"/>
          <cell r="J71"/>
        </row>
        <row r="72">
          <cell r="C72"/>
          <cell r="D72">
            <v>0</v>
          </cell>
          <cell r="E72"/>
          <cell r="G72"/>
          <cell r="H72"/>
          <cell r="I72"/>
          <cell r="J72"/>
        </row>
        <row r="96">
          <cell r="L96">
            <v>2373</v>
          </cell>
        </row>
        <row r="99">
          <cell r="L99"/>
        </row>
      </sheetData>
      <sheetData sheetId="4">
        <row r="11">
          <cell r="C11"/>
          <cell r="D11"/>
          <cell r="E11"/>
          <cell r="G11"/>
          <cell r="H11"/>
          <cell r="I11"/>
          <cell r="J11"/>
          <cell r="L11"/>
        </row>
        <row r="13">
          <cell r="C13"/>
          <cell r="D13"/>
          <cell r="E13"/>
          <cell r="G13"/>
          <cell r="H13"/>
          <cell r="I13"/>
          <cell r="J13"/>
          <cell r="L13"/>
        </row>
        <row r="15">
          <cell r="C15"/>
          <cell r="D15"/>
          <cell r="E15"/>
          <cell r="G15"/>
          <cell r="H15"/>
          <cell r="I15"/>
          <cell r="J15"/>
          <cell r="L15"/>
        </row>
        <row r="16">
          <cell r="C16"/>
          <cell r="D16"/>
          <cell r="E16"/>
          <cell r="G16"/>
          <cell r="H16"/>
          <cell r="I16"/>
          <cell r="J16"/>
          <cell r="L16"/>
        </row>
        <row r="18">
          <cell r="C18"/>
          <cell r="D18"/>
          <cell r="E18"/>
          <cell r="G18"/>
          <cell r="H18"/>
          <cell r="I18"/>
          <cell r="J18"/>
          <cell r="L18">
            <v>0</v>
          </cell>
        </row>
        <row r="20">
          <cell r="C20"/>
          <cell r="D20"/>
          <cell r="E20"/>
          <cell r="G20"/>
          <cell r="H20"/>
          <cell r="I20"/>
          <cell r="J20"/>
          <cell r="L20"/>
        </row>
        <row r="21">
          <cell r="C21"/>
          <cell r="D21"/>
          <cell r="G21"/>
          <cell r="H21"/>
          <cell r="I21"/>
          <cell r="J21"/>
          <cell r="L21"/>
        </row>
        <row r="23">
          <cell r="C23"/>
          <cell r="D23"/>
          <cell r="E23"/>
          <cell r="G23"/>
          <cell r="H23"/>
          <cell r="I23"/>
          <cell r="J23"/>
          <cell r="L23"/>
        </row>
        <row r="24">
          <cell r="C24"/>
          <cell r="D24"/>
          <cell r="E24"/>
          <cell r="G24"/>
          <cell r="H24"/>
          <cell r="I24"/>
          <cell r="J24"/>
          <cell r="L24"/>
        </row>
        <row r="25">
          <cell r="C25"/>
          <cell r="D25"/>
          <cell r="E25"/>
          <cell r="G25"/>
          <cell r="H25"/>
          <cell r="I25"/>
          <cell r="J25"/>
          <cell r="L25"/>
        </row>
        <row r="26">
          <cell r="C26"/>
          <cell r="D26"/>
          <cell r="E26"/>
          <cell r="G26"/>
          <cell r="H26"/>
          <cell r="I26"/>
          <cell r="J26"/>
          <cell r="L26"/>
        </row>
        <row r="28">
          <cell r="C28"/>
          <cell r="D28"/>
          <cell r="E28"/>
          <cell r="G28"/>
          <cell r="H28"/>
          <cell r="I28">
            <v>3035</v>
          </cell>
          <cell r="J28"/>
          <cell r="L28"/>
        </row>
        <row r="30">
          <cell r="C30"/>
          <cell r="D30"/>
          <cell r="E30"/>
          <cell r="G30"/>
          <cell r="H30"/>
          <cell r="I30"/>
          <cell r="J30"/>
          <cell r="L30"/>
        </row>
        <row r="31">
          <cell r="C31"/>
          <cell r="D31"/>
          <cell r="E31"/>
          <cell r="G31"/>
          <cell r="H31"/>
          <cell r="I31"/>
          <cell r="J31"/>
          <cell r="L31"/>
        </row>
        <row r="32">
          <cell r="C32"/>
          <cell r="D32"/>
          <cell r="E32"/>
          <cell r="G32"/>
          <cell r="H32"/>
          <cell r="I32"/>
          <cell r="J32"/>
          <cell r="L32"/>
        </row>
        <row r="33">
          <cell r="C33"/>
          <cell r="D33"/>
          <cell r="E33"/>
          <cell r="G33"/>
          <cell r="H33"/>
          <cell r="I33"/>
          <cell r="J33"/>
          <cell r="L33"/>
        </row>
        <row r="34">
          <cell r="C34"/>
          <cell r="D34"/>
          <cell r="E34"/>
          <cell r="G34"/>
          <cell r="H34"/>
          <cell r="I34">
            <v>343123</v>
          </cell>
          <cell r="J34"/>
          <cell r="L34"/>
        </row>
        <row r="35">
          <cell r="C35"/>
          <cell r="D35"/>
          <cell r="E35"/>
          <cell r="G35"/>
          <cell r="H35"/>
          <cell r="I35"/>
          <cell r="J35"/>
          <cell r="L35"/>
        </row>
        <row r="39">
          <cell r="C39"/>
          <cell r="D39"/>
          <cell r="E39"/>
          <cell r="G39"/>
          <cell r="H39"/>
          <cell r="I39"/>
          <cell r="J39"/>
        </row>
        <row r="40">
          <cell r="C40"/>
          <cell r="D40"/>
          <cell r="E40"/>
          <cell r="G40"/>
          <cell r="H40"/>
          <cell r="I40"/>
          <cell r="J40"/>
        </row>
        <row r="41">
          <cell r="C41"/>
          <cell r="D41"/>
          <cell r="E41"/>
          <cell r="G41"/>
          <cell r="H41"/>
          <cell r="I41"/>
          <cell r="J41"/>
        </row>
        <row r="42">
          <cell r="C42"/>
          <cell r="D42"/>
          <cell r="E42"/>
          <cell r="G42"/>
          <cell r="H42"/>
          <cell r="I42"/>
          <cell r="J42"/>
        </row>
        <row r="43">
          <cell r="C43"/>
          <cell r="D43"/>
          <cell r="E43"/>
          <cell r="G43"/>
          <cell r="H43"/>
          <cell r="I43"/>
          <cell r="J43"/>
        </row>
        <row r="44">
          <cell r="C44"/>
          <cell r="D44"/>
          <cell r="E44"/>
          <cell r="G44"/>
          <cell r="H44"/>
          <cell r="I44"/>
          <cell r="J44"/>
        </row>
        <row r="46">
          <cell r="C46"/>
          <cell r="D46"/>
          <cell r="E46"/>
          <cell r="G46"/>
          <cell r="H46"/>
          <cell r="I46"/>
          <cell r="J46"/>
        </row>
        <row r="47">
          <cell r="C47"/>
          <cell r="D47"/>
          <cell r="E47"/>
          <cell r="G47"/>
          <cell r="H47"/>
          <cell r="I47"/>
          <cell r="J47"/>
        </row>
        <row r="48">
          <cell r="C48"/>
          <cell r="D48"/>
          <cell r="E48"/>
          <cell r="G48"/>
          <cell r="H48"/>
          <cell r="I48"/>
          <cell r="J48"/>
        </row>
        <row r="49">
          <cell r="C49"/>
          <cell r="D49"/>
          <cell r="E49"/>
          <cell r="G49"/>
          <cell r="H49"/>
          <cell r="I49"/>
          <cell r="J49"/>
        </row>
        <row r="50">
          <cell r="C50"/>
          <cell r="D50"/>
          <cell r="E50"/>
          <cell r="G50"/>
          <cell r="H50"/>
          <cell r="I50"/>
          <cell r="J50"/>
        </row>
        <row r="51">
          <cell r="C51"/>
          <cell r="D51"/>
          <cell r="E51"/>
          <cell r="G51"/>
          <cell r="H51"/>
          <cell r="I51"/>
          <cell r="J51"/>
        </row>
        <row r="52">
          <cell r="C52"/>
          <cell r="D52"/>
          <cell r="E52"/>
          <cell r="G52"/>
          <cell r="H52"/>
          <cell r="I52"/>
          <cell r="J52"/>
        </row>
        <row r="53">
          <cell r="C53"/>
          <cell r="D53"/>
          <cell r="E53"/>
          <cell r="G53"/>
          <cell r="H53"/>
          <cell r="I53"/>
          <cell r="J53"/>
        </row>
        <row r="54">
          <cell r="C54"/>
          <cell r="D54"/>
          <cell r="E54"/>
          <cell r="G54"/>
          <cell r="H54"/>
          <cell r="I54"/>
          <cell r="J54"/>
        </row>
        <row r="55">
          <cell r="C55"/>
          <cell r="D55"/>
          <cell r="E55"/>
          <cell r="G55"/>
          <cell r="H55"/>
          <cell r="I55"/>
          <cell r="J55"/>
        </row>
        <row r="56">
          <cell r="C56"/>
          <cell r="D56"/>
          <cell r="E56"/>
          <cell r="G56"/>
          <cell r="H56"/>
          <cell r="I56"/>
          <cell r="J56"/>
        </row>
        <row r="57">
          <cell r="C57"/>
          <cell r="D57"/>
          <cell r="E57"/>
          <cell r="G57"/>
          <cell r="H57"/>
          <cell r="I57"/>
          <cell r="J57"/>
        </row>
        <row r="58">
          <cell r="C58"/>
          <cell r="D58"/>
          <cell r="E58"/>
          <cell r="G58"/>
          <cell r="H58"/>
          <cell r="I58"/>
          <cell r="J58"/>
        </row>
        <row r="59">
          <cell r="C59"/>
          <cell r="D59"/>
          <cell r="E59"/>
          <cell r="G59"/>
          <cell r="H59"/>
          <cell r="I59"/>
          <cell r="J59"/>
        </row>
        <row r="60">
          <cell r="C60"/>
          <cell r="D60"/>
          <cell r="E60"/>
          <cell r="G60"/>
          <cell r="H60"/>
          <cell r="I60"/>
          <cell r="J60"/>
        </row>
        <row r="61">
          <cell r="C61"/>
          <cell r="D61"/>
          <cell r="E61"/>
          <cell r="G61"/>
          <cell r="H61"/>
          <cell r="I61"/>
          <cell r="J61"/>
        </row>
        <row r="62">
          <cell r="C62"/>
          <cell r="D62"/>
          <cell r="E62"/>
          <cell r="G62"/>
          <cell r="H62"/>
          <cell r="I62"/>
          <cell r="J62"/>
        </row>
        <row r="63">
          <cell r="C63"/>
          <cell r="D63"/>
          <cell r="E63"/>
          <cell r="G63"/>
          <cell r="H63"/>
          <cell r="I63">
            <v>464</v>
          </cell>
          <cell r="J63"/>
        </row>
        <row r="64">
          <cell r="C64"/>
          <cell r="D64"/>
          <cell r="E64"/>
          <cell r="G64"/>
          <cell r="H64"/>
          <cell r="I64"/>
          <cell r="J64"/>
        </row>
        <row r="66">
          <cell r="C66"/>
          <cell r="D66"/>
          <cell r="E66"/>
          <cell r="G66"/>
          <cell r="H66"/>
          <cell r="I66"/>
          <cell r="J66"/>
        </row>
        <row r="67">
          <cell r="C67"/>
          <cell r="D67"/>
          <cell r="E67"/>
          <cell r="G67"/>
          <cell r="H67"/>
          <cell r="I67"/>
          <cell r="J67"/>
        </row>
        <row r="68">
          <cell r="C68"/>
          <cell r="D68"/>
          <cell r="E68"/>
          <cell r="G68"/>
          <cell r="H68"/>
          <cell r="I68"/>
          <cell r="J68"/>
        </row>
        <row r="69">
          <cell r="C69"/>
          <cell r="D69"/>
          <cell r="E69"/>
          <cell r="G69"/>
          <cell r="H69"/>
          <cell r="I69"/>
          <cell r="J69"/>
        </row>
        <row r="70">
          <cell r="C70"/>
          <cell r="D70"/>
          <cell r="E70"/>
          <cell r="G70"/>
          <cell r="H70"/>
          <cell r="I70">
            <v>0</v>
          </cell>
          <cell r="J70"/>
        </row>
        <row r="71">
          <cell r="C71"/>
          <cell r="D71"/>
          <cell r="E71"/>
          <cell r="G71"/>
          <cell r="H71"/>
          <cell r="I71"/>
          <cell r="J71"/>
        </row>
        <row r="72">
          <cell r="C72"/>
          <cell r="D72"/>
          <cell r="E72"/>
          <cell r="G72"/>
          <cell r="H72"/>
          <cell r="I72"/>
          <cell r="J72"/>
        </row>
        <row r="96">
          <cell r="L96"/>
        </row>
        <row r="99">
          <cell r="L99">
            <v>2420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EBF8-63C5-4035-B6DC-956D12440C0C}">
  <dimension ref="A1:N132"/>
  <sheetViews>
    <sheetView tabSelected="1" workbookViewId="0">
      <selection activeCell="D10" sqref="D10"/>
    </sheetView>
  </sheetViews>
  <sheetFormatPr defaultRowHeight="10.5" x14ac:dyDescent="0.15"/>
  <cols>
    <col min="1" max="1" width="13.375" style="171" customWidth="1"/>
    <col min="2" max="2" width="21.125" style="171" customWidth="1"/>
    <col min="3" max="4" width="8.75" style="171" bestFit="1" customWidth="1"/>
    <col min="5" max="5" width="4.25" style="171" bestFit="1" customWidth="1"/>
    <col min="6" max="8" width="9.5" style="171" bestFit="1" customWidth="1"/>
    <col min="9" max="9" width="8" style="171" bestFit="1" customWidth="1"/>
    <col min="10" max="10" width="8.75" style="171" bestFit="1" customWidth="1"/>
    <col min="11" max="12" width="9.5" style="171" bestFit="1" customWidth="1"/>
    <col min="13" max="13" width="7" style="171" bestFit="1" customWidth="1"/>
    <col min="14" max="14" width="10.5" style="171" bestFit="1" customWidth="1"/>
    <col min="15" max="15" width="14.625" style="171" bestFit="1" customWidth="1"/>
    <col min="16" max="16384" width="9" style="171"/>
  </cols>
  <sheetData>
    <row r="1" spans="1:14" ht="26.25" customHeight="1" x14ac:dyDescent="0.15">
      <c r="C1" s="172" t="s">
        <v>184</v>
      </c>
      <c r="D1" s="172"/>
      <c r="E1" s="172"/>
      <c r="F1" s="172"/>
      <c r="G1" s="172"/>
      <c r="H1" s="172"/>
      <c r="I1" s="172"/>
      <c r="J1" s="172"/>
      <c r="K1" s="172"/>
    </row>
    <row r="2" spans="1:14" ht="10.5" customHeight="1" x14ac:dyDescent="0.15">
      <c r="C2" s="173"/>
      <c r="D2" s="173"/>
      <c r="E2" s="173"/>
      <c r="F2" s="173"/>
      <c r="G2" s="173"/>
      <c r="H2" s="173"/>
      <c r="I2" s="173"/>
      <c r="J2" s="173"/>
      <c r="K2" s="173"/>
    </row>
    <row r="3" spans="1:14" ht="23.25" customHeight="1" thickBot="1" x14ac:dyDescent="0.2">
      <c r="C3" s="174" t="str">
        <f>[1]一般!C2</f>
        <v>令和７年４月１日から令和８年３月３１日まで</v>
      </c>
      <c r="D3" s="174"/>
      <c r="E3" s="174"/>
      <c r="F3" s="174"/>
      <c r="G3" s="174"/>
      <c r="H3" s="174"/>
      <c r="I3" s="174"/>
      <c r="J3" s="174"/>
      <c r="K3" s="174"/>
    </row>
    <row r="4" spans="1:14" ht="15" customHeight="1" x14ac:dyDescent="0.15">
      <c r="A4" s="175" t="s">
        <v>185</v>
      </c>
      <c r="B4" s="176"/>
      <c r="C4" s="177" t="s">
        <v>186</v>
      </c>
      <c r="D4" s="177"/>
      <c r="E4" s="177"/>
      <c r="F4" s="178" t="s">
        <v>124</v>
      </c>
      <c r="G4" s="179" t="s">
        <v>187</v>
      </c>
      <c r="H4" s="177"/>
      <c r="I4" s="177"/>
      <c r="J4" s="177"/>
      <c r="K4" s="178" t="s">
        <v>124</v>
      </c>
      <c r="L4" s="180" t="s">
        <v>188</v>
      </c>
      <c r="M4" s="180" t="s">
        <v>189</v>
      </c>
      <c r="N4" s="181" t="s">
        <v>131</v>
      </c>
    </row>
    <row r="5" spans="1:14" ht="21" x14ac:dyDescent="0.15">
      <c r="A5" s="182"/>
      <c r="B5" s="183"/>
      <c r="C5" s="184" t="s">
        <v>190</v>
      </c>
      <c r="D5" s="184" t="s">
        <v>191</v>
      </c>
      <c r="E5" s="185" t="s">
        <v>192</v>
      </c>
      <c r="F5" s="186"/>
      <c r="G5" s="187" t="s">
        <v>193</v>
      </c>
      <c r="H5" s="188" t="s">
        <v>194</v>
      </c>
      <c r="I5" s="184" t="s">
        <v>195</v>
      </c>
      <c r="J5" s="185" t="s">
        <v>192</v>
      </c>
      <c r="K5" s="186"/>
      <c r="L5" s="189"/>
      <c r="M5" s="189"/>
      <c r="N5" s="190"/>
    </row>
    <row r="6" spans="1:14" ht="11.25" thickBot="1" x14ac:dyDescent="0.2">
      <c r="A6" s="191"/>
      <c r="B6" s="192"/>
      <c r="C6" s="193">
        <v>101</v>
      </c>
      <c r="D6" s="193">
        <v>102</v>
      </c>
      <c r="E6" s="194"/>
      <c r="F6" s="195"/>
      <c r="G6" s="196">
        <v>201</v>
      </c>
      <c r="H6" s="197">
        <v>202</v>
      </c>
      <c r="I6" s="193">
        <v>203</v>
      </c>
      <c r="J6" s="194"/>
      <c r="K6" s="195"/>
      <c r="L6" s="198"/>
      <c r="M6" s="198"/>
      <c r="N6" s="192"/>
    </row>
    <row r="7" spans="1:14" ht="15.75" customHeight="1" x14ac:dyDescent="0.15">
      <c r="A7" s="199" t="s">
        <v>196</v>
      </c>
      <c r="B7" s="200"/>
      <c r="C7" s="201"/>
      <c r="D7" s="201"/>
      <c r="E7" s="201"/>
      <c r="F7" s="202"/>
      <c r="G7" s="203"/>
      <c r="H7" s="204"/>
      <c r="I7" s="201"/>
      <c r="J7" s="201"/>
      <c r="K7" s="202"/>
      <c r="L7" s="205"/>
      <c r="M7" s="206"/>
      <c r="N7" s="206"/>
    </row>
    <row r="8" spans="1:14" ht="15.75" customHeight="1" x14ac:dyDescent="0.15">
      <c r="A8" s="207" t="s">
        <v>197</v>
      </c>
      <c r="B8" s="208"/>
      <c r="C8" s="209"/>
      <c r="D8" s="209"/>
      <c r="E8" s="209"/>
      <c r="F8" s="210"/>
      <c r="G8" s="211"/>
      <c r="H8" s="212"/>
      <c r="I8" s="209"/>
      <c r="J8" s="209"/>
      <c r="K8" s="210"/>
      <c r="L8" s="213"/>
      <c r="M8" s="214"/>
      <c r="N8" s="214"/>
    </row>
    <row r="9" spans="1:14" ht="15.75" customHeight="1" x14ac:dyDescent="0.15">
      <c r="A9" s="207" t="s">
        <v>198</v>
      </c>
      <c r="B9" s="208"/>
      <c r="C9" s="209"/>
      <c r="D9" s="209"/>
      <c r="E9" s="209"/>
      <c r="F9" s="210"/>
      <c r="G9" s="211"/>
      <c r="H9" s="212"/>
      <c r="I9" s="209"/>
      <c r="J9" s="209"/>
      <c r="K9" s="210"/>
      <c r="L9" s="213"/>
      <c r="M9" s="214"/>
      <c r="N9" s="214"/>
    </row>
    <row r="10" spans="1:14" ht="15.75" customHeight="1" x14ac:dyDescent="0.15">
      <c r="A10" s="207" t="s">
        <v>199</v>
      </c>
      <c r="B10" s="208"/>
      <c r="C10" s="215">
        <f>C11</f>
        <v>0</v>
      </c>
      <c r="D10" s="215">
        <f>D11</f>
        <v>0</v>
      </c>
      <c r="E10" s="215">
        <f>E11</f>
        <v>0</v>
      </c>
      <c r="F10" s="216">
        <f t="shared" ref="F10:F35" si="0">SUM(C10:E10)</f>
        <v>0</v>
      </c>
      <c r="G10" s="217">
        <f>G11</f>
        <v>0</v>
      </c>
      <c r="H10" s="218">
        <f>H11</f>
        <v>0</v>
      </c>
      <c r="I10" s="215">
        <f>I11</f>
        <v>0</v>
      </c>
      <c r="J10" s="215">
        <f>J11</f>
        <v>0</v>
      </c>
      <c r="K10" s="216">
        <f t="shared" ref="K10:K18" si="1">SUM(G10:J10)</f>
        <v>0</v>
      </c>
      <c r="L10" s="219">
        <f>L11</f>
        <v>0</v>
      </c>
      <c r="M10" s="220"/>
      <c r="N10" s="220">
        <f t="shared" ref="N10:N18" si="2">F10+K10+L10</f>
        <v>0</v>
      </c>
    </row>
    <row r="11" spans="1:14" ht="15.75" customHeight="1" x14ac:dyDescent="0.15">
      <c r="A11" s="207"/>
      <c r="B11" s="208" t="s">
        <v>200</v>
      </c>
      <c r="C11" s="209">
        <f>[1]一般!C11+[1]特別基金!C11+[1]建設資金!C11+[1]講演会!C11+[1]切手等!C11</f>
        <v>0</v>
      </c>
      <c r="D11" s="209">
        <f>[1]一般!D11+[1]特別基金!D11+[1]建設資金!D11+[1]講演会!D11+[1]切手等!D11</f>
        <v>0</v>
      </c>
      <c r="E11" s="209">
        <f>[1]一般!E11+[1]特別基金!E11+[1]建設資金!E11+[1]講演会!E11+[1]切手等!E11</f>
        <v>0</v>
      </c>
      <c r="F11" s="210">
        <f t="shared" si="0"/>
        <v>0</v>
      </c>
      <c r="G11" s="209">
        <f>[1]一般!G11+[1]特別基金!G11+[1]建設資金!G11+[1]講演会!G11+[1]切手等!G11</f>
        <v>0</v>
      </c>
      <c r="H11" s="209">
        <f>[1]一般!H11+[1]特別基金!H11+[1]建設資金!H11+[1]講演会!H11+[1]切手等!H11</f>
        <v>0</v>
      </c>
      <c r="I11" s="209">
        <f>[1]一般!I11+[1]特別基金!I11+[1]建設資金!I11+[1]講演会!I11+[1]切手等!I11</f>
        <v>0</v>
      </c>
      <c r="J11" s="209">
        <f>[1]一般!J11+[1]特別基金!J11+[1]建設資金!J11+[1]講演会!J11+[1]切手等!J11</f>
        <v>0</v>
      </c>
      <c r="K11" s="210">
        <f>SUM(G11:J11)</f>
        <v>0</v>
      </c>
      <c r="L11" s="213">
        <f>[1]一般!L11+[1]特別基金!L11+[1]建設資金!L11+[1]講演会!L11+[1]切手等!L11</f>
        <v>0</v>
      </c>
      <c r="M11" s="214"/>
      <c r="N11" s="214">
        <f>F11+K11+L11</f>
        <v>0</v>
      </c>
    </row>
    <row r="12" spans="1:14" ht="15.75" customHeight="1" x14ac:dyDescent="0.15">
      <c r="A12" s="207" t="s">
        <v>201</v>
      </c>
      <c r="B12" s="208"/>
      <c r="C12" s="215">
        <f>SUM(C13:C13)</f>
        <v>0</v>
      </c>
      <c r="D12" s="215">
        <f>SUM(D13:D13)</f>
        <v>0</v>
      </c>
      <c r="E12" s="215">
        <f>SUM(E13:E13)</f>
        <v>0</v>
      </c>
      <c r="F12" s="216">
        <f t="shared" si="0"/>
        <v>0</v>
      </c>
      <c r="G12" s="217">
        <f>SUM(G13:G13)</f>
        <v>0</v>
      </c>
      <c r="H12" s="218">
        <f>SUM(H13:H13)</f>
        <v>0</v>
      </c>
      <c r="I12" s="215">
        <f>SUM(I13:I13)</f>
        <v>0</v>
      </c>
      <c r="J12" s="215">
        <f>SUM(J13:J13)</f>
        <v>0</v>
      </c>
      <c r="K12" s="216">
        <f t="shared" si="1"/>
        <v>0</v>
      </c>
      <c r="L12" s="219">
        <f>SUM(L13:L13)</f>
        <v>145348</v>
      </c>
      <c r="M12" s="220"/>
      <c r="N12" s="220">
        <f t="shared" si="2"/>
        <v>145348</v>
      </c>
    </row>
    <row r="13" spans="1:14" ht="15.75" customHeight="1" x14ac:dyDescent="0.15">
      <c r="A13" s="207"/>
      <c r="B13" s="208" t="s">
        <v>202</v>
      </c>
      <c r="C13" s="209">
        <f>[1]一般!C13+[1]特別基金!C13+[1]建設資金!C13+[1]講演会!C13+[1]切手等!C13</f>
        <v>0</v>
      </c>
      <c r="D13" s="209">
        <f>[1]一般!D13+[1]特別基金!D13+[1]建設資金!D13+[1]講演会!D13+[1]切手等!D13</f>
        <v>0</v>
      </c>
      <c r="E13" s="209">
        <f>[1]一般!E13+[1]特別基金!E13+[1]建設資金!E13+[1]講演会!E13+[1]切手等!E13</f>
        <v>0</v>
      </c>
      <c r="F13" s="210">
        <f t="shared" si="0"/>
        <v>0</v>
      </c>
      <c r="G13" s="209">
        <f>[1]一般!G13+[1]特別基金!G13+[1]建設資金!G13+[1]講演会!G13+[1]切手等!G13</f>
        <v>0</v>
      </c>
      <c r="H13" s="209">
        <f>[1]一般!H13+[1]特別基金!H13+[1]建設資金!H13+[1]講演会!H13+[1]切手等!H13</f>
        <v>0</v>
      </c>
      <c r="I13" s="209">
        <f>[1]一般!I13+[1]特別基金!I13+[1]建設資金!I13+[1]講演会!I13+[1]切手等!I13</f>
        <v>0</v>
      </c>
      <c r="J13" s="209">
        <f>[1]一般!J13+[1]特別基金!J13+[1]建設資金!J13+[1]講演会!J13+[1]切手等!J13</f>
        <v>0</v>
      </c>
      <c r="K13" s="210">
        <f t="shared" si="1"/>
        <v>0</v>
      </c>
      <c r="L13" s="213">
        <f>[1]一般!L13+[1]特別基金!L13+[1]建設資金!L13+[1]講演会!L13+[1]切手等!L13</f>
        <v>145348</v>
      </c>
      <c r="M13" s="221"/>
      <c r="N13" s="221">
        <f t="shared" si="2"/>
        <v>145348</v>
      </c>
    </row>
    <row r="14" spans="1:14" ht="15.75" customHeight="1" x14ac:dyDescent="0.15">
      <c r="A14" s="207" t="s">
        <v>203</v>
      </c>
      <c r="B14" s="208"/>
      <c r="C14" s="215">
        <f>SUM(C15:C16)</f>
        <v>0</v>
      </c>
      <c r="D14" s="215">
        <f>SUM(D15:D16)</f>
        <v>0</v>
      </c>
      <c r="E14" s="215">
        <f>SUM(E15:E16)</f>
        <v>0</v>
      </c>
      <c r="F14" s="216">
        <f>SUM(C14:E14)</f>
        <v>0</v>
      </c>
      <c r="G14" s="217">
        <f>SUM(G15:G16)</f>
        <v>82809273</v>
      </c>
      <c r="H14" s="218">
        <f>SUM(H15:H16)</f>
        <v>10898100</v>
      </c>
      <c r="I14" s="215">
        <f>SUM(I15:I16)</f>
        <v>0</v>
      </c>
      <c r="J14" s="215">
        <f>SUM(J15:J16)</f>
        <v>0</v>
      </c>
      <c r="K14" s="216">
        <f>SUM(G14:J14)</f>
        <v>93707373</v>
      </c>
      <c r="L14" s="219">
        <f>SUM(L15:L16)</f>
        <v>0</v>
      </c>
      <c r="M14" s="220"/>
      <c r="N14" s="220">
        <f>F14+K14+L14</f>
        <v>93707373</v>
      </c>
    </row>
    <row r="15" spans="1:14" ht="15.75" customHeight="1" x14ac:dyDescent="0.15">
      <c r="A15" s="207"/>
      <c r="B15" s="208" t="s">
        <v>204</v>
      </c>
      <c r="C15" s="209">
        <f>[1]一般!C15+[1]特別基金!C15+[1]建設資金!C15+[1]講演会!C15+[1]切手等!C15</f>
        <v>0</v>
      </c>
      <c r="D15" s="209">
        <f>[1]一般!D15+[1]特別基金!D15+[1]建設資金!D15+[1]講演会!D15+[1]切手等!D15</f>
        <v>0</v>
      </c>
      <c r="E15" s="209">
        <f>[1]一般!E15+[1]特別基金!E15+[1]建設資金!E15+[1]講演会!E15+[1]切手等!E15</f>
        <v>0</v>
      </c>
      <c r="F15" s="210">
        <f t="shared" si="0"/>
        <v>0</v>
      </c>
      <c r="G15" s="209">
        <f>[1]一般!G15+[1]特別基金!G15+[1]建設資金!G15+[1]講演会!G15+[1]切手等!G15</f>
        <v>0</v>
      </c>
      <c r="H15" s="209">
        <f>[1]一般!H15+[1]特別基金!H15+[1]建設資金!H15+[1]講演会!H15+[1]切手等!H15</f>
        <v>10898100</v>
      </c>
      <c r="I15" s="209">
        <f>[1]一般!I15+[1]特別基金!I15+[1]建設資金!I15+[1]講演会!I15+[1]切手等!I15</f>
        <v>0</v>
      </c>
      <c r="J15" s="209">
        <f>[1]一般!J15+[1]特別基金!J15+[1]建設資金!J15+[1]講演会!J15+[1]切手等!J15</f>
        <v>0</v>
      </c>
      <c r="K15" s="210">
        <f t="shared" si="1"/>
        <v>10898100</v>
      </c>
      <c r="L15" s="213">
        <f>[1]一般!L15+[1]特別基金!L15+[1]建設資金!L15+[1]講演会!L15+[1]切手等!L15</f>
        <v>0</v>
      </c>
      <c r="M15" s="214"/>
      <c r="N15" s="221">
        <f t="shared" si="2"/>
        <v>10898100</v>
      </c>
    </row>
    <row r="16" spans="1:14" ht="15.75" customHeight="1" x14ac:dyDescent="0.15">
      <c r="A16" s="207"/>
      <c r="B16" s="208" t="s">
        <v>205</v>
      </c>
      <c r="C16" s="209">
        <f>[1]一般!C16+[1]特別基金!C16+[1]建設資金!C16+[1]講演会!C16+[1]切手等!C16</f>
        <v>0</v>
      </c>
      <c r="D16" s="209">
        <f>[1]一般!D16+[1]特別基金!D16+[1]建設資金!D16+[1]講演会!D16+[1]切手等!D16</f>
        <v>0</v>
      </c>
      <c r="E16" s="209">
        <f>[1]一般!E16+[1]特別基金!E16+[1]建設資金!E16+[1]講演会!E16+[1]切手等!E16</f>
        <v>0</v>
      </c>
      <c r="F16" s="210">
        <f t="shared" si="0"/>
        <v>0</v>
      </c>
      <c r="G16" s="209">
        <f>[1]一般!G16+[1]特別基金!G16+[1]建設資金!G16+[1]講演会!G16+[1]切手等!G16</f>
        <v>82809273</v>
      </c>
      <c r="H16" s="209">
        <f>[1]一般!H16+[1]特別基金!H16+[1]建設資金!H16+[1]講演会!H16+[1]切手等!H16</f>
        <v>0</v>
      </c>
      <c r="I16" s="209">
        <f>[1]一般!I16+[1]特別基金!I16+[1]建設資金!I16+[1]講演会!I16+[1]切手等!I16</f>
        <v>0</v>
      </c>
      <c r="J16" s="209">
        <f>[1]一般!J16+[1]特別基金!J16+[1]建設資金!J16+[1]講演会!J16+[1]切手等!J16</f>
        <v>0</v>
      </c>
      <c r="K16" s="210">
        <f t="shared" si="1"/>
        <v>82809273</v>
      </c>
      <c r="L16" s="213">
        <f>[1]一般!L16+[1]特別基金!L16+[1]建設資金!L16+[1]講演会!L16+[1]切手等!L16</f>
        <v>0</v>
      </c>
      <c r="M16" s="221"/>
      <c r="N16" s="221">
        <f t="shared" si="2"/>
        <v>82809273</v>
      </c>
    </row>
    <row r="17" spans="1:14" ht="15.75" customHeight="1" x14ac:dyDescent="0.15">
      <c r="A17" s="207" t="s">
        <v>206</v>
      </c>
      <c r="B17" s="208"/>
      <c r="C17" s="215">
        <f>SUM(C18:C18)</f>
        <v>0</v>
      </c>
      <c r="D17" s="215">
        <f>SUM(D18:D18)</f>
        <v>0</v>
      </c>
      <c r="E17" s="215">
        <f>SUM(E18:E18)</f>
        <v>0</v>
      </c>
      <c r="F17" s="216">
        <f t="shared" si="0"/>
        <v>0</v>
      </c>
      <c r="G17" s="217">
        <f>SUM(G18:G18)</f>
        <v>0</v>
      </c>
      <c r="H17" s="218">
        <f>SUM(H18:H18)</f>
        <v>0</v>
      </c>
      <c r="I17" s="215">
        <f>SUM(I18:I18)</f>
        <v>0</v>
      </c>
      <c r="J17" s="215">
        <f>SUM(J18:J18)</f>
        <v>0</v>
      </c>
      <c r="K17" s="216">
        <f t="shared" si="1"/>
        <v>0</v>
      </c>
      <c r="L17" s="219">
        <f>SUM(L18:L18)</f>
        <v>0</v>
      </c>
      <c r="M17" s="220"/>
      <c r="N17" s="220">
        <f t="shared" si="2"/>
        <v>0</v>
      </c>
    </row>
    <row r="18" spans="1:14" ht="15.75" customHeight="1" x14ac:dyDescent="0.15">
      <c r="A18" s="207"/>
      <c r="B18" s="222" t="s">
        <v>207</v>
      </c>
      <c r="C18" s="209">
        <f>[1]一般!C18+[1]特別基金!C18+[1]建設資金!C18+[1]講演会!C18+[1]切手等!C18</f>
        <v>0</v>
      </c>
      <c r="D18" s="209">
        <f>[1]一般!D18+[1]特別基金!D18+[1]建設資金!D18+[1]講演会!D18+[1]切手等!D18</f>
        <v>0</v>
      </c>
      <c r="E18" s="209">
        <f>[1]一般!E18+[1]特別基金!E18+[1]建設資金!E18+[1]講演会!E18+[1]切手等!E18</f>
        <v>0</v>
      </c>
      <c r="F18" s="210">
        <f t="shared" si="0"/>
        <v>0</v>
      </c>
      <c r="G18" s="209">
        <f>[1]一般!G18+[1]特別基金!G18+[1]建設資金!G18+[1]講演会!G18+[1]切手等!G18</f>
        <v>0</v>
      </c>
      <c r="H18" s="209">
        <f>[1]一般!H18+[1]特別基金!H18+[1]建設資金!H18+[1]講演会!H18+[1]切手等!H18</f>
        <v>0</v>
      </c>
      <c r="I18" s="209">
        <f>[1]一般!I18+[1]特別基金!I18+[1]建設資金!I18+[1]講演会!I18+[1]切手等!I18</f>
        <v>0</v>
      </c>
      <c r="J18" s="209">
        <f>[1]一般!J18+[1]特別基金!J18+[1]建設資金!J18+[1]講演会!J18+[1]切手等!J18</f>
        <v>0</v>
      </c>
      <c r="K18" s="210">
        <f t="shared" si="1"/>
        <v>0</v>
      </c>
      <c r="L18" s="213">
        <f>[1]一般!L18+[1]特別基金!L18+[1]建設資金!L18+[1]講演会!L18+[1]切手等!L18</f>
        <v>0</v>
      </c>
      <c r="M18" s="214"/>
      <c r="N18" s="214">
        <f t="shared" si="2"/>
        <v>0</v>
      </c>
    </row>
    <row r="19" spans="1:14" ht="15.75" customHeight="1" x14ac:dyDescent="0.15">
      <c r="A19" s="207" t="s">
        <v>208</v>
      </c>
      <c r="B19" s="208"/>
      <c r="C19" s="215">
        <f>SUM(C20:C21)</f>
        <v>0</v>
      </c>
      <c r="D19" s="215">
        <f>SUM(D20:D21)</f>
        <v>0</v>
      </c>
      <c r="E19" s="215">
        <f>SUM(E20:E21)</f>
        <v>0</v>
      </c>
      <c r="F19" s="216">
        <f t="shared" si="0"/>
        <v>0</v>
      </c>
      <c r="G19" s="217">
        <f t="shared" ref="G19:N19" si="3">SUM(G20:G21)</f>
        <v>0</v>
      </c>
      <c r="H19" s="218">
        <f t="shared" si="3"/>
        <v>0</v>
      </c>
      <c r="I19" s="215">
        <f t="shared" si="3"/>
        <v>0</v>
      </c>
      <c r="J19" s="215">
        <f t="shared" si="3"/>
        <v>0</v>
      </c>
      <c r="K19" s="216">
        <f t="shared" si="3"/>
        <v>0</v>
      </c>
      <c r="L19" s="219">
        <f t="shared" si="3"/>
        <v>5758000</v>
      </c>
      <c r="M19" s="220"/>
      <c r="N19" s="220">
        <f t="shared" si="3"/>
        <v>5758000</v>
      </c>
    </row>
    <row r="20" spans="1:14" ht="15.75" customHeight="1" x14ac:dyDescent="0.15">
      <c r="A20" s="207"/>
      <c r="B20" s="208" t="s">
        <v>209</v>
      </c>
      <c r="C20" s="223">
        <f>[1]一般!C20+[1]特別基金!C20+[1]建設資金!C20+[1]講演会!C20+[1]切手等!C20</f>
        <v>0</v>
      </c>
      <c r="D20" s="223">
        <f>[1]一般!D20+[1]特別基金!D20+[1]建設資金!D20+[1]講演会!D20+[1]切手等!D20</f>
        <v>0</v>
      </c>
      <c r="E20" s="223">
        <f>[1]一般!E20+[1]特別基金!E20+[1]建設資金!E20+[1]講演会!E20+[1]切手等!E20</f>
        <v>0</v>
      </c>
      <c r="F20" s="224">
        <f t="shared" si="0"/>
        <v>0</v>
      </c>
      <c r="G20" s="223">
        <f>[1]一般!G20+[1]特別基金!G20+[1]建設資金!G20+[1]講演会!G20+[1]切手等!G20</f>
        <v>0</v>
      </c>
      <c r="H20" s="223">
        <f>[1]一般!H20+[1]特別基金!H20+[1]建設資金!H20+[1]講演会!H20+[1]切手等!H20</f>
        <v>0</v>
      </c>
      <c r="I20" s="223">
        <f>[1]一般!I20+[1]特別基金!I20+[1]建設資金!I20+[1]講演会!I20+[1]切手等!I20</f>
        <v>0</v>
      </c>
      <c r="J20" s="223">
        <f>[1]一般!J20+[1]特別基金!J20+[1]建設資金!J20+[1]講演会!J20+[1]切手等!J20</f>
        <v>0</v>
      </c>
      <c r="K20" s="224">
        <f t="shared" ref="K20:K35" si="4">SUM(G20:J20)</f>
        <v>0</v>
      </c>
      <c r="L20" s="225">
        <f>[1]一般!L20+[1]特別基金!L20+[1]建設資金!L20+[1]講演会!L20+[1]切手等!L20</f>
        <v>5000000</v>
      </c>
      <c r="M20" s="221"/>
      <c r="N20" s="221">
        <f t="shared" ref="N20:N26" si="5">F20+K20+L20</f>
        <v>5000000</v>
      </c>
    </row>
    <row r="21" spans="1:14" ht="15.75" customHeight="1" x14ac:dyDescent="0.15">
      <c r="A21" s="207"/>
      <c r="B21" s="208" t="s">
        <v>210</v>
      </c>
      <c r="C21" s="209">
        <f>[1]一般!C21+[1]特別基金!C21+[1]建設資金!C21+[1]講演会!C21+[1]切手等!C21</f>
        <v>0</v>
      </c>
      <c r="D21" s="209">
        <f>[1]一般!D21+[1]特別基金!D21+[1]建設資金!D21+[1]講演会!D21+[1]切手等!D21</f>
        <v>0</v>
      </c>
      <c r="E21" s="209">
        <v>0</v>
      </c>
      <c r="F21" s="210">
        <f t="shared" si="0"/>
        <v>0</v>
      </c>
      <c r="G21" s="209">
        <f>[1]一般!G21+[1]特別基金!G21+[1]建設資金!G21+[1]講演会!G21+[1]切手等!G21</f>
        <v>0</v>
      </c>
      <c r="H21" s="209">
        <f>[1]一般!H21+[1]特別基金!H21+[1]建設資金!H21+[1]講演会!H21+[1]切手等!H21</f>
        <v>0</v>
      </c>
      <c r="I21" s="209">
        <f>[1]一般!I21+[1]特別基金!I21+[1]建設資金!I21+[1]講演会!I21+[1]切手等!I21</f>
        <v>0</v>
      </c>
      <c r="J21" s="209">
        <f>[1]一般!J21+[1]特別基金!J21+[1]建設資金!J21+[1]講演会!J21+[1]切手等!J21</f>
        <v>0</v>
      </c>
      <c r="K21" s="210">
        <f t="shared" si="4"/>
        <v>0</v>
      </c>
      <c r="L21" s="213">
        <f>[1]一般!L21+[1]特別基金!L21+[1]建設資金!L21+[1]講演会!L21+[1]切手等!L21</f>
        <v>758000</v>
      </c>
      <c r="M21" s="221"/>
      <c r="N21" s="221">
        <f t="shared" si="5"/>
        <v>758000</v>
      </c>
    </row>
    <row r="22" spans="1:14" ht="15.75" customHeight="1" x14ac:dyDescent="0.15">
      <c r="A22" s="207" t="s">
        <v>211</v>
      </c>
      <c r="B22" s="208"/>
      <c r="C22" s="215">
        <f>SUM(C23:C26)</f>
        <v>0</v>
      </c>
      <c r="D22" s="215">
        <f>SUM(D23:D26)</f>
        <v>0</v>
      </c>
      <c r="E22" s="215">
        <f>SUM(E23:E26)</f>
        <v>0</v>
      </c>
      <c r="F22" s="216">
        <f t="shared" si="0"/>
        <v>0</v>
      </c>
      <c r="G22" s="215">
        <f>SUM(G23:G26)</f>
        <v>0</v>
      </c>
      <c r="H22" s="215">
        <f>SUM(H23:H26)</f>
        <v>0</v>
      </c>
      <c r="I22" s="215">
        <f>SUM(I23:I26)</f>
        <v>0</v>
      </c>
      <c r="J22" s="215">
        <f>SUM(J23:J26)</f>
        <v>0</v>
      </c>
      <c r="K22" s="216">
        <f t="shared" si="4"/>
        <v>0</v>
      </c>
      <c r="L22" s="219">
        <f>SUM(L23:L26)</f>
        <v>34064950</v>
      </c>
      <c r="M22" s="220"/>
      <c r="N22" s="220">
        <f>F22+K22+L22</f>
        <v>34064950</v>
      </c>
    </row>
    <row r="23" spans="1:14" ht="15.75" customHeight="1" x14ac:dyDescent="0.15">
      <c r="A23" s="207"/>
      <c r="B23" s="208" t="s">
        <v>212</v>
      </c>
      <c r="C23" s="209">
        <f>[1]一般!C23+[1]特別基金!C23+[1]建設資金!C23+[1]講演会!C23+[1]切手等!C23</f>
        <v>0</v>
      </c>
      <c r="D23" s="209">
        <f>[1]一般!D23+[1]特別基金!D23+[1]建設資金!D23+[1]講演会!D23+[1]切手等!D23</f>
        <v>0</v>
      </c>
      <c r="E23" s="209">
        <f>[1]一般!E23+[1]特別基金!E23+[1]建設資金!E23+[1]講演会!E23+[1]切手等!E23</f>
        <v>0</v>
      </c>
      <c r="F23" s="210">
        <f t="shared" si="0"/>
        <v>0</v>
      </c>
      <c r="G23" s="209">
        <f>[1]一般!G23+[1]特別基金!G23+[1]建設資金!G23+[1]講演会!G23+[1]切手等!G23</f>
        <v>0</v>
      </c>
      <c r="H23" s="209">
        <f>[1]一般!H23+[1]特別基金!H23+[1]建設資金!H23+[1]講演会!H23+[1]切手等!H23</f>
        <v>0</v>
      </c>
      <c r="I23" s="209">
        <f>[1]一般!I23+[1]特別基金!I23+[1]建設資金!I23+[1]講演会!I23+[1]切手等!I23</f>
        <v>0</v>
      </c>
      <c r="J23" s="209">
        <f>[1]一般!J23+[1]特別基金!J23+[1]建設資金!J23+[1]講演会!J23+[1]切手等!J23</f>
        <v>0</v>
      </c>
      <c r="K23" s="210">
        <f t="shared" si="4"/>
        <v>0</v>
      </c>
      <c r="L23" s="213">
        <f>[1]一般!L23+[1]特別基金!L23+[1]建設資金!L23+[1]講演会!L23+[1]切手等!L23</f>
        <v>33843550</v>
      </c>
      <c r="M23" s="214"/>
      <c r="N23" s="221">
        <f t="shared" si="5"/>
        <v>33843550</v>
      </c>
    </row>
    <row r="24" spans="1:14" ht="15.75" customHeight="1" x14ac:dyDescent="0.15">
      <c r="A24" s="207"/>
      <c r="B24" s="208" t="s">
        <v>213</v>
      </c>
      <c r="C24" s="209">
        <f>[1]一般!C24+[1]特別基金!C24+[1]建設資金!C24+[1]講演会!C24+[1]切手等!C24</f>
        <v>0</v>
      </c>
      <c r="D24" s="209">
        <f>[1]一般!D24+[1]特別基金!D24+[1]建設資金!D24+[1]講演会!D24+[1]切手等!D24</f>
        <v>0</v>
      </c>
      <c r="E24" s="209">
        <f>[1]一般!E24+[1]特別基金!E24+[1]建設資金!E24+[1]講演会!E24+[1]切手等!E24</f>
        <v>0</v>
      </c>
      <c r="F24" s="210">
        <f t="shared" si="0"/>
        <v>0</v>
      </c>
      <c r="G24" s="209">
        <f>[1]一般!G24+[1]特別基金!G24+[1]建設資金!G24+[1]講演会!G24+[1]切手等!G24</f>
        <v>0</v>
      </c>
      <c r="H24" s="209">
        <f>[1]一般!H24+[1]特別基金!H24+[1]建設資金!H24+[1]講演会!H24+[1]切手等!H24</f>
        <v>0</v>
      </c>
      <c r="I24" s="209">
        <f>[1]一般!I24+[1]特別基金!I24+[1]建設資金!I24+[1]講演会!I24+[1]切手等!I24</f>
        <v>0</v>
      </c>
      <c r="J24" s="209">
        <f>[1]一般!J24+[1]特別基金!J24+[1]建設資金!J24+[1]講演会!J24+[1]切手等!J24</f>
        <v>0</v>
      </c>
      <c r="K24" s="210">
        <f t="shared" si="4"/>
        <v>0</v>
      </c>
      <c r="L24" s="213">
        <f>[1]一般!L24+[1]特別基金!L24+[1]建設資金!L24+[1]講演会!L24+[1]切手等!L24</f>
        <v>0</v>
      </c>
      <c r="M24" s="214"/>
      <c r="N24" s="214">
        <f t="shared" si="5"/>
        <v>0</v>
      </c>
    </row>
    <row r="25" spans="1:14" ht="15.75" customHeight="1" x14ac:dyDescent="0.15">
      <c r="A25" s="207"/>
      <c r="B25" s="208" t="s">
        <v>214</v>
      </c>
      <c r="C25" s="209">
        <f>[1]一般!C25+[1]特別基金!C25+[1]建設資金!C25+[1]講演会!C25+[1]切手等!C25</f>
        <v>0</v>
      </c>
      <c r="D25" s="209">
        <f>[1]一般!D25+[1]特別基金!D25+[1]建設資金!D25+[1]講演会!D25+[1]切手等!D25</f>
        <v>0</v>
      </c>
      <c r="E25" s="209">
        <f>[1]一般!E25+[1]特別基金!E25+[1]建設資金!E25+[1]講演会!E25+[1]切手等!E25</f>
        <v>0</v>
      </c>
      <c r="F25" s="210">
        <f t="shared" si="0"/>
        <v>0</v>
      </c>
      <c r="G25" s="209">
        <f>[1]一般!G25+[1]特別基金!G25+[1]建設資金!G25+[1]講演会!G25+[1]切手等!G25</f>
        <v>0</v>
      </c>
      <c r="H25" s="209">
        <f>[1]一般!H25+[1]特別基金!H25+[1]建設資金!H25+[1]講演会!H25+[1]切手等!H25</f>
        <v>0</v>
      </c>
      <c r="I25" s="209">
        <f>[1]一般!I25+[1]特別基金!I25+[1]建設資金!I25+[1]講演会!I25+[1]切手等!I25</f>
        <v>0</v>
      </c>
      <c r="J25" s="209">
        <f>[1]一般!J25+[1]特別基金!J25+[1]建設資金!J25+[1]講演会!J25+[1]切手等!J25</f>
        <v>0</v>
      </c>
      <c r="K25" s="210">
        <f t="shared" si="4"/>
        <v>0</v>
      </c>
      <c r="L25" s="213">
        <f>[1]一般!L25+[1]特別基金!L25+[1]建設資金!L25+[1]講演会!L25+[1]切手等!L25</f>
        <v>221400</v>
      </c>
      <c r="M25" s="214"/>
      <c r="N25" s="224">
        <f t="shared" si="5"/>
        <v>221400</v>
      </c>
    </row>
    <row r="26" spans="1:14" ht="15.75" customHeight="1" x14ac:dyDescent="0.15">
      <c r="A26" s="207"/>
      <c r="B26" s="208" t="s">
        <v>215</v>
      </c>
      <c r="C26" s="209">
        <f>[1]一般!C26+[1]特別基金!C26+[1]建設資金!C26+[1]講演会!C26+[1]切手等!C26</f>
        <v>0</v>
      </c>
      <c r="D26" s="209">
        <f>[1]一般!D26+[1]特別基金!D26+[1]建設資金!D26+[1]講演会!D26+[1]切手等!D26</f>
        <v>0</v>
      </c>
      <c r="E26" s="209">
        <f>[1]一般!E26+[1]特別基金!E26+[1]建設資金!E26+[1]講演会!E26+[1]切手等!E26</f>
        <v>0</v>
      </c>
      <c r="F26" s="210">
        <f t="shared" si="0"/>
        <v>0</v>
      </c>
      <c r="G26" s="209">
        <f>[1]一般!G26+[1]特別基金!G26+[1]建設資金!G26+[1]講演会!G26+[1]切手等!G26</f>
        <v>0</v>
      </c>
      <c r="H26" s="209">
        <f>[1]一般!H26+[1]特別基金!H26+[1]建設資金!H26+[1]講演会!H26+[1]切手等!H26</f>
        <v>0</v>
      </c>
      <c r="I26" s="209">
        <f>[1]一般!I26+[1]特別基金!I26+[1]建設資金!I26+[1]講演会!I26+[1]切手等!I26</f>
        <v>0</v>
      </c>
      <c r="J26" s="209">
        <f>[1]一般!J26+[1]特別基金!J26+[1]建設資金!J26+[1]講演会!J26+[1]切手等!J26</f>
        <v>0</v>
      </c>
      <c r="K26" s="210">
        <f t="shared" si="4"/>
        <v>0</v>
      </c>
      <c r="L26" s="213">
        <f>[1]一般!L26+[1]特別基金!L26+[1]建設資金!L26+[1]講演会!L26+[1]切手等!L26</f>
        <v>0</v>
      </c>
      <c r="M26" s="214"/>
      <c r="N26" s="210">
        <f t="shared" si="5"/>
        <v>0</v>
      </c>
    </row>
    <row r="27" spans="1:14" ht="15.75" customHeight="1" x14ac:dyDescent="0.15">
      <c r="A27" s="207" t="s">
        <v>216</v>
      </c>
      <c r="B27" s="208"/>
      <c r="C27" s="226">
        <f>SUM(C28:C29)</f>
        <v>0</v>
      </c>
      <c r="D27" s="226">
        <f>SUM(D28:D29)</f>
        <v>0</v>
      </c>
      <c r="E27" s="226">
        <f>SUM(E28:E29)</f>
        <v>0</v>
      </c>
      <c r="F27" s="227">
        <f>SUM(C27:E27)</f>
        <v>0</v>
      </c>
      <c r="G27" s="228">
        <f>SUM(G28:G29)</f>
        <v>1966928</v>
      </c>
      <c r="H27" s="229">
        <f>SUM(H28:H29)</f>
        <v>236750</v>
      </c>
      <c r="I27" s="226">
        <f>SUM(I28:I29)</f>
        <v>494205</v>
      </c>
      <c r="J27" s="226">
        <f>SUM(J28:J29)</f>
        <v>0</v>
      </c>
      <c r="K27" s="227">
        <f t="shared" si="4"/>
        <v>2697883</v>
      </c>
      <c r="L27" s="230">
        <f>SUM(L28:L29)</f>
        <v>652572</v>
      </c>
      <c r="M27" s="231"/>
      <c r="N27" s="231">
        <f>F27+K27+L27</f>
        <v>3350455</v>
      </c>
    </row>
    <row r="28" spans="1:14" ht="15.75" customHeight="1" x14ac:dyDescent="0.15">
      <c r="A28" s="207"/>
      <c r="B28" s="208" t="s">
        <v>217</v>
      </c>
      <c r="C28" s="209">
        <f>[1]一般!C28+[1]特別基金!C28+[1]建設資金!C28+[1]講演会!C28+[1]切手等!C28</f>
        <v>0</v>
      </c>
      <c r="D28" s="209">
        <f>[1]一般!D28+[1]特別基金!D28+[1]建設資金!D28+[1]講演会!D28+[1]切手等!D28</f>
        <v>0</v>
      </c>
      <c r="E28" s="209">
        <f>[1]一般!E28+[1]特別基金!E28+[1]建設資金!E28+[1]講演会!E28+[1]切手等!E28</f>
        <v>0</v>
      </c>
      <c r="F28" s="224">
        <f>SUM(C28:E28)</f>
        <v>0</v>
      </c>
      <c r="G28" s="209">
        <f>[1]一般!G28+[1]特別基金!G28+[1]建設資金!G28+[1]講演会!G28+[1]切手等!G28</f>
        <v>0</v>
      </c>
      <c r="H28" s="209">
        <f>[1]一般!H28+[1]特別基金!H28+[1]建設資金!H28+[1]講演会!H28+[1]切手等!H28</f>
        <v>0</v>
      </c>
      <c r="I28" s="209">
        <f>[1]一般!I28+[1]特別基金!I28+[1]建設資金!I28+[1]講演会!I28+[1]切手等!I28</f>
        <v>3035</v>
      </c>
      <c r="J28" s="209">
        <f>[1]一般!J28+[1]特別基金!J28+[1]建設資金!J28+[1]講演会!J28+[1]切手等!J28</f>
        <v>0</v>
      </c>
      <c r="K28" s="224">
        <f t="shared" si="4"/>
        <v>3035</v>
      </c>
      <c r="L28" s="225">
        <f>[1]一般!L28+[1]特別基金!L28+[1]建設資金!L28+[1]講演会!L28+[1]切手等!L28</f>
        <v>652572</v>
      </c>
      <c r="M28" s="221"/>
      <c r="N28" s="221">
        <f>F28+K28+L28</f>
        <v>655607</v>
      </c>
    </row>
    <row r="29" spans="1:14" ht="15.75" customHeight="1" x14ac:dyDescent="0.15">
      <c r="A29" s="207"/>
      <c r="B29" s="208" t="s">
        <v>218</v>
      </c>
      <c r="C29" s="232">
        <f>SUM(C30:C35)</f>
        <v>0</v>
      </c>
      <c r="D29" s="232">
        <f t="shared" ref="D29:L29" si="6">SUM(D30:D35)</f>
        <v>0</v>
      </c>
      <c r="E29" s="232">
        <f t="shared" si="6"/>
        <v>0</v>
      </c>
      <c r="F29" s="232">
        <f t="shared" si="6"/>
        <v>0</v>
      </c>
      <c r="G29" s="233">
        <f t="shared" si="6"/>
        <v>1966928</v>
      </c>
      <c r="H29" s="234">
        <f t="shared" si="6"/>
        <v>236750</v>
      </c>
      <c r="I29" s="232">
        <f t="shared" si="6"/>
        <v>491170</v>
      </c>
      <c r="J29" s="232">
        <f t="shared" si="6"/>
        <v>0</v>
      </c>
      <c r="K29" s="235">
        <f t="shared" si="6"/>
        <v>2694848</v>
      </c>
      <c r="L29" s="236">
        <f t="shared" si="6"/>
        <v>0</v>
      </c>
      <c r="M29" s="237"/>
      <c r="N29" s="237">
        <f>F29+L29+K29</f>
        <v>2694848</v>
      </c>
    </row>
    <row r="30" spans="1:14" ht="15.75" customHeight="1" x14ac:dyDescent="0.15">
      <c r="A30" s="207"/>
      <c r="B30" s="208" t="s">
        <v>219</v>
      </c>
      <c r="C30" s="209">
        <f>[1]一般!C30+[1]特別基金!C30+[1]建設資金!C30+[1]講演会!C30+[1]切手等!C30</f>
        <v>0</v>
      </c>
      <c r="D30" s="209">
        <f>[1]一般!D30+[1]特別基金!D30+[1]建設資金!D30+[1]講演会!D30+[1]切手等!D30</f>
        <v>0</v>
      </c>
      <c r="E30" s="209">
        <f>[1]一般!E30+[1]特別基金!E30+[1]建設資金!E30+[1]講演会!E30+[1]切手等!E30</f>
        <v>0</v>
      </c>
      <c r="F30" s="224">
        <f t="shared" si="0"/>
        <v>0</v>
      </c>
      <c r="G30" s="209">
        <f>[1]一般!G30+[1]特別基金!G30+[1]建設資金!G30+[1]講演会!G30+[1]切手等!G30</f>
        <v>245000</v>
      </c>
      <c r="H30" s="209">
        <f>[1]一般!H30+[1]特別基金!H30+[1]建設資金!H30+[1]講演会!H30+[1]切手等!H30</f>
        <v>236750</v>
      </c>
      <c r="I30" s="209">
        <f>[1]一般!I30+[1]特別基金!I30+[1]建設資金!I30+[1]講演会!I30+[1]切手等!I30</f>
        <v>0</v>
      </c>
      <c r="J30" s="209">
        <f>[1]一般!J30+[1]特別基金!J30+[1]建設資金!J30+[1]講演会!J30+[1]切手等!J30</f>
        <v>0</v>
      </c>
      <c r="K30" s="224">
        <f t="shared" si="4"/>
        <v>481750</v>
      </c>
      <c r="L30" s="213">
        <f>[1]一般!L30+[1]特別基金!L30+[1]建設資金!L30+[1]講演会!L30+[1]切手等!L30</f>
        <v>0</v>
      </c>
      <c r="M30" s="221"/>
      <c r="N30" s="210">
        <f>F30+K30+L30</f>
        <v>481750</v>
      </c>
    </row>
    <row r="31" spans="1:14" ht="15.75" customHeight="1" x14ac:dyDescent="0.15">
      <c r="A31" s="207"/>
      <c r="B31" s="208" t="s">
        <v>220</v>
      </c>
      <c r="C31" s="209">
        <f>[1]一般!C31+[1]特別基金!C31+[1]建設資金!C31+[1]講演会!C31+[1]切手等!C31</f>
        <v>0</v>
      </c>
      <c r="D31" s="209">
        <f>[1]一般!D31+[1]特別基金!D31+[1]建設資金!D31+[1]講演会!D31+[1]切手等!D31</f>
        <v>0</v>
      </c>
      <c r="E31" s="209">
        <f>[1]一般!E31+[1]特別基金!E31+[1]建設資金!E31+[1]講演会!E31+[1]切手等!E31</f>
        <v>0</v>
      </c>
      <c r="F31" s="224">
        <f t="shared" si="0"/>
        <v>0</v>
      </c>
      <c r="G31" s="209">
        <f>[1]一般!G31+[1]特別基金!G31+[1]建設資金!G31+[1]講演会!G31+[1]切手等!G31</f>
        <v>1291200</v>
      </c>
      <c r="H31" s="209">
        <f>[1]一般!H31+[1]特別基金!H31+[1]建設資金!H31+[1]講演会!H31+[1]切手等!H31</f>
        <v>0</v>
      </c>
      <c r="I31" s="209">
        <f>[1]一般!I31+[1]特別基金!I31+[1]建設資金!I31+[1]講演会!I31+[1]切手等!I31</f>
        <v>0</v>
      </c>
      <c r="J31" s="209">
        <f>[1]一般!J31+[1]特別基金!J31+[1]建設資金!J31+[1]講演会!J31+[1]切手等!J31</f>
        <v>0</v>
      </c>
      <c r="K31" s="224">
        <f t="shared" si="4"/>
        <v>1291200</v>
      </c>
      <c r="L31" s="213">
        <f>[1]一般!L31+[1]特別基金!L31+[1]建設資金!L31+[1]講演会!L31+[1]切手等!L31</f>
        <v>0</v>
      </c>
      <c r="M31" s="221"/>
      <c r="N31" s="210">
        <f t="shared" ref="N31:N34" si="7">F31+K31+L31</f>
        <v>1291200</v>
      </c>
    </row>
    <row r="32" spans="1:14" ht="15.75" customHeight="1" x14ac:dyDescent="0.15">
      <c r="A32" s="207"/>
      <c r="B32" s="208" t="s">
        <v>221</v>
      </c>
      <c r="C32" s="209">
        <f>[1]一般!C32+[1]特別基金!C32+[1]建設資金!C32+[1]講演会!C32+[1]切手等!C32</f>
        <v>0</v>
      </c>
      <c r="D32" s="209">
        <f>[1]一般!D32+[1]特別基金!D32+[1]建設資金!D32+[1]講演会!D32+[1]切手等!D32</f>
        <v>0</v>
      </c>
      <c r="E32" s="209">
        <f>[1]一般!E32+[1]特別基金!E32+[1]建設資金!E32+[1]講演会!E32+[1]切手等!E32</f>
        <v>0</v>
      </c>
      <c r="F32" s="224">
        <f t="shared" si="0"/>
        <v>0</v>
      </c>
      <c r="G32" s="209">
        <f>[1]一般!G32+[1]特別基金!G32+[1]建設資金!G32+[1]講演会!G32+[1]切手等!G32</f>
        <v>276000</v>
      </c>
      <c r="H32" s="209">
        <f>[1]一般!H32+[1]特別基金!H32+[1]建設資金!H32+[1]講演会!H32+[1]切手等!H32</f>
        <v>0</v>
      </c>
      <c r="I32" s="209">
        <f>[1]一般!I32+[1]特別基金!I32+[1]建設資金!I32+[1]講演会!I32+[1]切手等!I32</f>
        <v>0</v>
      </c>
      <c r="J32" s="209">
        <f>[1]一般!J32+[1]特別基金!J32+[1]建設資金!J32+[1]講演会!J32+[1]切手等!J32</f>
        <v>0</v>
      </c>
      <c r="K32" s="224">
        <f t="shared" si="4"/>
        <v>276000</v>
      </c>
      <c r="L32" s="213">
        <f>[1]一般!L32+[1]特別基金!L32+[1]建設資金!L32+[1]講演会!L32+[1]切手等!L32</f>
        <v>0</v>
      </c>
      <c r="M32" s="221"/>
      <c r="N32" s="210">
        <f t="shared" si="7"/>
        <v>276000</v>
      </c>
    </row>
    <row r="33" spans="1:14" ht="15.75" customHeight="1" x14ac:dyDescent="0.15">
      <c r="A33" s="207"/>
      <c r="B33" s="208" t="s">
        <v>222</v>
      </c>
      <c r="C33" s="209">
        <f>[1]一般!C33+[1]特別基金!C33+[1]建設資金!C33+[1]講演会!C33+[1]切手等!C33</f>
        <v>0</v>
      </c>
      <c r="D33" s="209">
        <f>[1]一般!D33+[1]特別基金!D33+[1]建設資金!D33+[1]講演会!D33+[1]切手等!D33</f>
        <v>0</v>
      </c>
      <c r="E33" s="209">
        <f>[1]一般!E33+[1]特別基金!E33+[1]建設資金!E33+[1]講演会!E33+[1]切手等!E33</f>
        <v>0</v>
      </c>
      <c r="F33" s="224">
        <f t="shared" si="0"/>
        <v>0</v>
      </c>
      <c r="G33" s="209">
        <f>[1]一般!G33+[1]特別基金!G33+[1]建設資金!G33+[1]講演会!G33+[1]切手等!G33</f>
        <v>154728</v>
      </c>
      <c r="H33" s="209">
        <f>[1]一般!H33+[1]特別基金!H33+[1]建設資金!H33+[1]講演会!H33+[1]切手等!H33</f>
        <v>0</v>
      </c>
      <c r="I33" s="209">
        <f>[1]一般!I33+[1]特別基金!I33+[1]建設資金!I33+[1]講演会!I33+[1]切手等!I33</f>
        <v>0</v>
      </c>
      <c r="J33" s="209">
        <f>[1]一般!J33+[1]特別基金!J33+[1]建設資金!J33+[1]講演会!J33+[1]切手等!J33</f>
        <v>0</v>
      </c>
      <c r="K33" s="224">
        <f t="shared" si="4"/>
        <v>154728</v>
      </c>
      <c r="L33" s="213">
        <f>[1]一般!L33+[1]特別基金!L33+[1]建設資金!L33+[1]講演会!L33+[1]切手等!L33</f>
        <v>0</v>
      </c>
      <c r="M33" s="221"/>
      <c r="N33" s="210">
        <f t="shared" si="7"/>
        <v>154728</v>
      </c>
    </row>
    <row r="34" spans="1:14" ht="15.75" customHeight="1" x14ac:dyDescent="0.15">
      <c r="A34" s="207"/>
      <c r="B34" s="222" t="s">
        <v>223</v>
      </c>
      <c r="C34" s="209">
        <f>[1]一般!C34+[1]特別基金!C34+[1]建設資金!C34+[1]講演会!C34+[1]切手等!C34</f>
        <v>0</v>
      </c>
      <c r="D34" s="209">
        <f>[1]一般!D34+[1]特別基金!D34+[1]建設資金!D34+[1]講演会!D34+[1]切手等!D34</f>
        <v>0</v>
      </c>
      <c r="E34" s="209">
        <f>[1]一般!E34+[1]特別基金!E34+[1]建設資金!E34+[1]講演会!E34+[1]切手等!E34</f>
        <v>0</v>
      </c>
      <c r="F34" s="224">
        <f t="shared" si="0"/>
        <v>0</v>
      </c>
      <c r="G34" s="209">
        <f>[1]一般!G34+[1]特別基金!G34+[1]建設資金!G34+[1]講演会!G34+[1]切手等!G34</f>
        <v>0</v>
      </c>
      <c r="H34" s="209">
        <f>[1]一般!H34+[1]特別基金!H34+[1]建設資金!H34+[1]講演会!H34+[1]切手等!H34</f>
        <v>0</v>
      </c>
      <c r="I34" s="209">
        <f>[1]一般!I34+[1]特別基金!I34+[1]建設資金!I34+[1]講演会!I34+[1]切手等!I34</f>
        <v>491170</v>
      </c>
      <c r="J34" s="209">
        <f>[1]一般!J34+[1]特別基金!J34+[1]建設資金!J34+[1]講演会!J34+[1]切手等!J34</f>
        <v>0</v>
      </c>
      <c r="K34" s="224">
        <f t="shared" si="4"/>
        <v>491170</v>
      </c>
      <c r="L34" s="213">
        <f>[1]一般!L34+[1]特別基金!L34+[1]建設資金!L34+[1]講演会!L34+[1]切手等!L34</f>
        <v>0</v>
      </c>
      <c r="M34" s="221"/>
      <c r="N34" s="210">
        <f t="shared" si="7"/>
        <v>491170</v>
      </c>
    </row>
    <row r="35" spans="1:14" ht="13.5" customHeight="1" x14ac:dyDescent="0.15">
      <c r="A35" s="207"/>
      <c r="B35" s="208" t="s">
        <v>224</v>
      </c>
      <c r="C35" s="209">
        <f>[1]一般!C35+[1]特別基金!C35+[1]建設資金!C35+[1]講演会!C35+[1]切手等!C35</f>
        <v>0</v>
      </c>
      <c r="D35" s="209">
        <f>[1]一般!D35+[1]特別基金!D35+[1]建設資金!D35+[1]講演会!D35+[1]切手等!D35</f>
        <v>0</v>
      </c>
      <c r="E35" s="209">
        <f>[1]一般!E35+[1]特別基金!E35+[1]建設資金!E35+[1]講演会!E35+[1]切手等!E35</f>
        <v>0</v>
      </c>
      <c r="F35" s="223">
        <f t="shared" si="0"/>
        <v>0</v>
      </c>
      <c r="G35" s="211">
        <f>[1]一般!G35+[1]特別基金!G35+[1]建設資金!G35+[1]講演会!G35+[1]切手等!G35</f>
        <v>0</v>
      </c>
      <c r="H35" s="209">
        <f>[1]一般!H35+[1]特別基金!H35+[1]建設資金!H35+[1]講演会!H35+[1]切手等!H35</f>
        <v>0</v>
      </c>
      <c r="I35" s="209">
        <f>[1]一般!I35+[1]特別基金!I35+[1]建設資金!I35+[1]講演会!I35+[1]切手等!I35</f>
        <v>0</v>
      </c>
      <c r="J35" s="209">
        <f>[1]一般!J35+[1]特別基金!J35+[1]建設資金!J35+[1]講演会!J35+[1]切手等!J35</f>
        <v>0</v>
      </c>
      <c r="K35" s="224">
        <f t="shared" si="4"/>
        <v>0</v>
      </c>
      <c r="L35" s="213">
        <f>[1]一般!L35+[1]特別基金!L35+[1]建設資金!L35+[1]講演会!L35+[1]切手等!L35</f>
        <v>0</v>
      </c>
      <c r="M35" s="221"/>
      <c r="N35" s="210">
        <f>F35+K35+L35</f>
        <v>0</v>
      </c>
    </row>
    <row r="36" spans="1:14" ht="15.75" customHeight="1" thickBot="1" x14ac:dyDescent="0.2">
      <c r="A36" s="238" t="s">
        <v>225</v>
      </c>
      <c r="B36" s="239"/>
      <c r="C36" s="240">
        <f>C10+C17+C12+C22+C27+C19+C14</f>
        <v>0</v>
      </c>
      <c r="D36" s="240">
        <f>D10+D17+D12+D22+D27+D19+D14</f>
        <v>0</v>
      </c>
      <c r="E36" s="240">
        <f t="shared" ref="E36:N36" si="8">E10+E17+E12+E22+E27+E19+E14</f>
        <v>0</v>
      </c>
      <c r="F36" s="240">
        <f t="shared" si="8"/>
        <v>0</v>
      </c>
      <c r="G36" s="240">
        <f t="shared" si="8"/>
        <v>84776201</v>
      </c>
      <c r="H36" s="240">
        <f t="shared" si="8"/>
        <v>11134850</v>
      </c>
      <c r="I36" s="240">
        <f t="shared" si="8"/>
        <v>494205</v>
      </c>
      <c r="J36" s="240">
        <f t="shared" si="8"/>
        <v>0</v>
      </c>
      <c r="K36" s="240">
        <f t="shared" si="8"/>
        <v>96405256</v>
      </c>
      <c r="L36" s="240">
        <f>L10+L17+L12+L22+L27+L19+L14</f>
        <v>40620870</v>
      </c>
      <c r="M36" s="240">
        <f t="shared" si="8"/>
        <v>0</v>
      </c>
      <c r="N36" s="241">
        <f t="shared" si="8"/>
        <v>137026126</v>
      </c>
    </row>
    <row r="37" spans="1:14" ht="21" customHeight="1" x14ac:dyDescent="0.15">
      <c r="A37" s="207" t="s">
        <v>226</v>
      </c>
      <c r="B37" s="208"/>
      <c r="C37" s="209"/>
      <c r="D37" s="209"/>
      <c r="E37" s="209"/>
      <c r="F37" s="210"/>
      <c r="G37" s="211"/>
      <c r="H37" s="212"/>
      <c r="I37" s="209"/>
      <c r="J37" s="209"/>
      <c r="K37" s="210"/>
      <c r="L37" s="242"/>
      <c r="M37" s="243"/>
      <c r="N37" s="214"/>
    </row>
    <row r="38" spans="1:14" ht="15.75" customHeight="1" x14ac:dyDescent="0.15">
      <c r="A38" s="207" t="s">
        <v>227</v>
      </c>
      <c r="B38" s="208"/>
      <c r="C38" s="209"/>
      <c r="D38" s="209"/>
      <c r="E38" s="209"/>
      <c r="F38" s="210"/>
      <c r="G38" s="211"/>
      <c r="H38" s="212"/>
      <c r="I38" s="209"/>
      <c r="J38" s="209"/>
      <c r="K38" s="210"/>
      <c r="L38" s="242"/>
      <c r="M38" s="243"/>
      <c r="N38" s="214"/>
    </row>
    <row r="39" spans="1:14" ht="15.75" customHeight="1" x14ac:dyDescent="0.15">
      <c r="A39" s="207"/>
      <c r="B39" s="208" t="s">
        <v>228</v>
      </c>
      <c r="C39" s="209">
        <f>[1]一般!C39+[1]特別基金!C39+[1]建設資金!C39+[1]講演会!C39+[1]切手等!C39</f>
        <v>196275</v>
      </c>
      <c r="D39" s="209">
        <f>[1]一般!D39+[1]特別基金!D39+[1]建設資金!D39+[1]講演会!D39+[1]切手等!D39</f>
        <v>196275</v>
      </c>
      <c r="E39" s="209">
        <f>[1]一般!E39+[1]特別基金!E39+[1]建設資金!E39+[1]講演会!E39+[1]切手等!E39</f>
        <v>0</v>
      </c>
      <c r="F39" s="210">
        <f t="shared" ref="F39:F43" si="9">SUM(C39:E39)</f>
        <v>392550</v>
      </c>
      <c r="G39" s="209">
        <f>[1]一般!G39+[1]特別基金!G39+[1]建設資金!G39+[1]講演会!G39+[1]切手等!G39</f>
        <v>785111</v>
      </c>
      <c r="H39" s="209">
        <f>[1]一般!H39+[1]特別基金!H39+[1]建設資金!H39+[1]講演会!H39+[1]切手等!H39</f>
        <v>785111</v>
      </c>
      <c r="I39" s="209">
        <f>[1]一般!I39+[1]特別基金!I39+[1]建設資金!I39+[1]講演会!I39+[1]切手等!I39</f>
        <v>0</v>
      </c>
      <c r="J39" s="209">
        <f>[1]一般!J39+[1]特別基金!J39+[1]建設資金!J39+[1]講演会!J39+[1]切手等!J39</f>
        <v>0</v>
      </c>
      <c r="K39" s="210">
        <f t="shared" ref="K39:K72" si="10">SUM(G39:J39)</f>
        <v>1570222</v>
      </c>
      <c r="L39" s="242"/>
      <c r="M39" s="243"/>
      <c r="N39" s="221">
        <f t="shared" ref="N39:N72" si="11">F39+K39</f>
        <v>1962772</v>
      </c>
    </row>
    <row r="40" spans="1:14" ht="15.75" customHeight="1" x14ac:dyDescent="0.15">
      <c r="A40" s="207"/>
      <c r="B40" s="208" t="s">
        <v>229</v>
      </c>
      <c r="C40" s="223">
        <f>[1]一般!C40+[1]特別基金!C40+[1]建設資金!C40+[1]講演会!C40+[1]切手等!C40</f>
        <v>1211524</v>
      </c>
      <c r="D40" s="209">
        <f>[1]一般!D40+[1]特別基金!D40+[1]建設資金!D40+[1]講演会!D40+[1]切手等!D40</f>
        <v>3111166</v>
      </c>
      <c r="E40" s="209">
        <f>[1]一般!E40+[1]特別基金!E40+[1]建設資金!E40+[1]講演会!E40+[1]切手等!E40</f>
        <v>0</v>
      </c>
      <c r="F40" s="210">
        <f t="shared" si="9"/>
        <v>4322690</v>
      </c>
      <c r="G40" s="209">
        <f>[1]一般!G40+[1]特別基金!G40+[1]建設資金!G40+[1]講演会!G40+[1]切手等!G40</f>
        <v>7076619</v>
      </c>
      <c r="H40" s="209">
        <f>[1]一般!H40+[1]特別基金!H40+[1]建設資金!H40+[1]講演会!H40+[1]切手等!H40</f>
        <v>8933699</v>
      </c>
      <c r="I40" s="209">
        <f>[1]一般!I40+[1]特別基金!I40+[1]建設資金!I40+[1]講演会!I40+[1]切手等!I40</f>
        <v>769495</v>
      </c>
      <c r="J40" s="209">
        <f>[1]一般!J40+[1]特別基金!J40+[1]建設資金!J40+[1]講演会!J40+[1]切手等!J40</f>
        <v>0</v>
      </c>
      <c r="K40" s="210">
        <f t="shared" si="10"/>
        <v>16779813</v>
      </c>
      <c r="L40" s="242"/>
      <c r="M40" s="243"/>
      <c r="N40" s="221">
        <f t="shared" si="11"/>
        <v>21102503</v>
      </c>
    </row>
    <row r="41" spans="1:14" ht="15.75" customHeight="1" x14ac:dyDescent="0.15">
      <c r="A41" s="207"/>
      <c r="B41" s="208" t="s">
        <v>230</v>
      </c>
      <c r="C41" s="209">
        <f>[1]一般!C41+[1]特別基金!C41+[1]建設資金!C41+[1]講演会!C41+[1]切手等!C41</f>
        <v>117568</v>
      </c>
      <c r="D41" s="209">
        <f>[1]一般!D41+[1]特別基金!D41+[1]建設資金!D41+[1]講演会!D41+[1]切手等!D41</f>
        <v>216486</v>
      </c>
      <c r="E41" s="209">
        <f>[1]一般!E41+[1]特別基金!E41+[1]建設資金!E41+[1]講演会!E41+[1]切手等!E41</f>
        <v>0</v>
      </c>
      <c r="F41" s="210">
        <f t="shared" si="9"/>
        <v>334054</v>
      </c>
      <c r="G41" s="209">
        <f>[1]一般!G41+[1]特別基金!G41+[1]建設資金!G41+[1]講演会!G41+[1]切手等!G41</f>
        <v>506917</v>
      </c>
      <c r="H41" s="209">
        <f>[1]一般!H41+[1]特別基金!H41+[1]建設資金!H41+[1]講演会!H41+[1]切手等!H41</f>
        <v>647862</v>
      </c>
      <c r="I41" s="209">
        <f>[1]一般!I41+[1]特別基金!I41+[1]建設資金!I41+[1]講演会!I41+[1]切手等!I41</f>
        <v>55403</v>
      </c>
      <c r="J41" s="209">
        <f>[1]一般!J41+[1]特別基金!J41+[1]建設資金!J41+[1]講演会!J41+[1]切手等!J41</f>
        <v>0</v>
      </c>
      <c r="K41" s="210">
        <f t="shared" si="10"/>
        <v>1210182</v>
      </c>
      <c r="L41" s="242"/>
      <c r="M41" s="243"/>
      <c r="N41" s="221">
        <f t="shared" si="11"/>
        <v>1544236</v>
      </c>
    </row>
    <row r="42" spans="1:14" ht="15.75" customHeight="1" x14ac:dyDescent="0.15">
      <c r="A42" s="207"/>
      <c r="B42" s="208" t="s">
        <v>231</v>
      </c>
      <c r="C42" s="209">
        <f>[1]一般!C42+[1]特別基金!C42+[1]建設資金!C42+[1]講演会!C42+[1]切手等!C42</f>
        <v>347764</v>
      </c>
      <c r="D42" s="209">
        <f>[1]一般!D42+[1]特別基金!D42+[1]建設資金!D42+[1]講演会!D42+[1]切手等!D42</f>
        <v>434712</v>
      </c>
      <c r="E42" s="209">
        <f>[1]一般!E42+[1]特別基金!E42+[1]建設資金!E42+[1]講演会!E42+[1]切手等!E42</f>
        <v>0</v>
      </c>
      <c r="F42" s="210">
        <f t="shared" si="9"/>
        <v>782476</v>
      </c>
      <c r="G42" s="209">
        <f>[1]一般!G42+[1]特別基金!G42+[1]建設資金!G42+[1]講演会!G42+[1]切手等!G42</f>
        <v>1521483</v>
      </c>
      <c r="H42" s="209">
        <f>[1]一般!H42+[1]特別基金!H42+[1]建設資金!H42+[1]講演会!H42+[1]切手等!H42</f>
        <v>1391075</v>
      </c>
      <c r="I42" s="209">
        <f>[1]一般!I42+[1]特別基金!I42+[1]建設資金!I42+[1]講演会!I42+[1]切手等!I42</f>
        <v>86942</v>
      </c>
      <c r="J42" s="209">
        <f>[1]一般!J42+[1]特別基金!J42+[1]建設資金!J42+[1]講演会!J42+[1]切手等!J42</f>
        <v>0</v>
      </c>
      <c r="K42" s="210">
        <f t="shared" si="10"/>
        <v>2999500</v>
      </c>
      <c r="L42" s="242"/>
      <c r="M42" s="243"/>
      <c r="N42" s="221">
        <f t="shared" si="11"/>
        <v>3781976</v>
      </c>
    </row>
    <row r="43" spans="1:14" ht="15.75" customHeight="1" x14ac:dyDescent="0.15">
      <c r="A43" s="207"/>
      <c r="B43" s="208" t="s">
        <v>232</v>
      </c>
      <c r="C43" s="209">
        <f>[1]一般!C43+[1]特別基金!C43+[1]建設資金!C43+[1]講演会!C43+[1]切手等!C43</f>
        <v>39265</v>
      </c>
      <c r="D43" s="209">
        <f>[1]一般!D43+[1]特別基金!D43+[1]建設資金!D43+[1]講演会!D43+[1]切手等!D43</f>
        <v>96675</v>
      </c>
      <c r="E43" s="209">
        <f>[1]一般!E43+[1]特別基金!E43+[1]建設資金!E43+[1]講演会!E43+[1]切手等!E43</f>
        <v>0</v>
      </c>
      <c r="F43" s="210">
        <f t="shared" si="9"/>
        <v>135940</v>
      </c>
      <c r="G43" s="209">
        <f>[1]一般!G43+[1]特別基金!G43+[1]建設資金!G43+[1]講演会!G43+[1]切手等!G43</f>
        <v>244075</v>
      </c>
      <c r="H43" s="209">
        <f>[1]一般!H43+[1]特別基金!H43+[1]建設資金!H43+[1]講演会!H43+[1]切手等!H43</f>
        <v>262412</v>
      </c>
      <c r="I43" s="209">
        <f>[1]一般!I43+[1]特別基金!I43+[1]建設資金!I43+[1]講演会!I43+[1]切手等!I43</f>
        <v>18059</v>
      </c>
      <c r="J43" s="209">
        <f>[1]一般!J43+[1]特別基金!J43+[1]建設資金!J43+[1]講演会!J43+[1]切手等!J43</f>
        <v>0</v>
      </c>
      <c r="K43" s="210">
        <f t="shared" si="10"/>
        <v>524546</v>
      </c>
      <c r="L43" s="242"/>
      <c r="M43" s="243"/>
      <c r="N43" s="221">
        <f t="shared" si="11"/>
        <v>660486</v>
      </c>
    </row>
    <row r="44" spans="1:14" ht="15.75" customHeight="1" x14ac:dyDescent="0.15">
      <c r="A44" s="207"/>
      <c r="B44" s="208" t="s">
        <v>233</v>
      </c>
      <c r="C44" s="209">
        <f>[1]一般!C44+[1]特別基金!C44+[1]建設資金!C44+[1]講演会!C44+[1]切手等!C44</f>
        <v>7286</v>
      </c>
      <c r="D44" s="209">
        <f>[1]一般!D44+[1]特別基金!D44+[1]建設資金!D44+[1]講演会!D44+[1]切手等!D44</f>
        <v>61180</v>
      </c>
      <c r="E44" s="209">
        <f>[1]一般!E44+[1]特別基金!E44+[1]建設資金!E44+[1]講演会!E44+[1]切手等!E44</f>
        <v>0</v>
      </c>
      <c r="F44" s="210">
        <f>SUM(C44:E44)</f>
        <v>68466</v>
      </c>
      <c r="G44" s="209">
        <f>[1]一般!G44+[1]特別基金!G44+[1]建設資金!G44+[1]講演会!G44+[1]切手等!G44</f>
        <v>39738</v>
      </c>
      <c r="H44" s="209">
        <f>[1]一般!H44+[1]特別基金!H44+[1]建設資金!H44+[1]講演会!H44+[1]切手等!H44</f>
        <v>18544</v>
      </c>
      <c r="I44" s="209">
        <f>[1]一般!I44+[1]特別基金!I44+[1]建設資金!I44+[1]講演会!I44+[1]切手等!I44</f>
        <v>0</v>
      </c>
      <c r="J44" s="209">
        <f>[1]一般!J44+[1]特別基金!J44+[1]建設資金!J44+[1]講演会!J44+[1]切手等!J44</f>
        <v>0</v>
      </c>
      <c r="K44" s="210">
        <f t="shared" si="10"/>
        <v>58282</v>
      </c>
      <c r="L44" s="242"/>
      <c r="M44" s="243"/>
      <c r="N44" s="221">
        <f t="shared" si="11"/>
        <v>126748</v>
      </c>
    </row>
    <row r="45" spans="1:14" ht="15.75" customHeight="1" x14ac:dyDescent="0.15">
      <c r="A45" s="207"/>
      <c r="B45" s="208" t="s">
        <v>234</v>
      </c>
      <c r="C45" s="232">
        <f>C46+C47+C48+C49</f>
        <v>66676</v>
      </c>
      <c r="D45" s="232">
        <f>D46+D47+D48+D49</f>
        <v>384052</v>
      </c>
      <c r="E45" s="232">
        <f>E46+E47+E48+E49</f>
        <v>0</v>
      </c>
      <c r="F45" s="235">
        <f>SUM(C45:E45)</f>
        <v>450728</v>
      </c>
      <c r="G45" s="232">
        <f>G46+G47+G48+G49</f>
        <v>22907</v>
      </c>
      <c r="H45" s="232">
        <f>H46+H47+H48+H49</f>
        <v>4814</v>
      </c>
      <c r="I45" s="232">
        <f>I46+I47+I48+I49</f>
        <v>0</v>
      </c>
      <c r="J45" s="232">
        <f>J46+J47+J48+J49</f>
        <v>0</v>
      </c>
      <c r="K45" s="235">
        <f>SUM(G45:J45)</f>
        <v>27721</v>
      </c>
      <c r="L45" s="242"/>
      <c r="M45" s="243"/>
      <c r="N45" s="237">
        <f>F45+K45</f>
        <v>478449</v>
      </c>
    </row>
    <row r="46" spans="1:14" ht="15.75" customHeight="1" x14ac:dyDescent="0.15">
      <c r="A46" s="207"/>
      <c r="B46" s="208" t="s">
        <v>235</v>
      </c>
      <c r="C46" s="209">
        <f>[1]一般!C46+[1]特別基金!C46+[1]建設資金!C46+[1]講演会!C46+[1]切手等!C46</f>
        <v>66676</v>
      </c>
      <c r="D46" s="209">
        <f>[1]一般!D46+[1]特別基金!D46+[1]建設資金!D46+[1]講演会!D46+[1]切手等!D46</f>
        <v>0</v>
      </c>
      <c r="E46" s="209">
        <f>[1]一般!E46+[1]特別基金!E46+[1]建設資金!E46+[1]講演会!E46+[1]切手等!E46</f>
        <v>0</v>
      </c>
      <c r="F46" s="224">
        <f>SUM(C46:E46)</f>
        <v>66676</v>
      </c>
      <c r="G46" s="209">
        <f>[1]一般!G46+[1]特別基金!G46+[1]建設資金!G46+[1]講演会!G46+[1]切手等!G46</f>
        <v>22907</v>
      </c>
      <c r="H46" s="209">
        <f>[1]一般!H46+[1]特別基金!H46+[1]建設資金!H46+[1]講演会!H46+[1]切手等!H46</f>
        <v>4814</v>
      </c>
      <c r="I46" s="209">
        <f>[1]一般!I46+[1]特別基金!I46+[1]建設資金!I46+[1]講演会!I46+[1]切手等!I46</f>
        <v>0</v>
      </c>
      <c r="J46" s="209">
        <f>[1]一般!J46+[1]特別基金!J46+[1]建設資金!J46+[1]講演会!J46+[1]切手等!J46</f>
        <v>0</v>
      </c>
      <c r="K46" s="224">
        <f>SUM(G46:J46)</f>
        <v>27721</v>
      </c>
      <c r="L46" s="242"/>
      <c r="M46" s="243"/>
      <c r="N46" s="221">
        <f t="shared" si="11"/>
        <v>94397</v>
      </c>
    </row>
    <row r="47" spans="1:14" ht="15.75" customHeight="1" x14ac:dyDescent="0.15">
      <c r="A47" s="207"/>
      <c r="B47" s="208" t="s">
        <v>236</v>
      </c>
      <c r="C47" s="209">
        <f>[1]一般!C47+[1]特別基金!C47+[1]建設資金!C47+[1]講演会!C47+[1]切手等!C47</f>
        <v>0</v>
      </c>
      <c r="D47" s="209">
        <f>[1]一般!D47+[1]特別基金!D47+[1]建設資金!D47+[1]講演会!D47+[1]切手等!D47</f>
        <v>220516</v>
      </c>
      <c r="E47" s="209">
        <f>[1]一般!E47+[1]特別基金!E47+[1]建設資金!E47+[1]講演会!E47+[1]切手等!E47</f>
        <v>0</v>
      </c>
      <c r="F47" s="224">
        <f t="shared" ref="F47:F64" si="12">SUM(C47:E47)</f>
        <v>220516</v>
      </c>
      <c r="G47" s="209">
        <f>[1]一般!G47+[1]特別基金!G47+[1]建設資金!G47+[1]講演会!G47+[1]切手等!G47</f>
        <v>0</v>
      </c>
      <c r="H47" s="209">
        <f>[1]一般!H47+[1]特別基金!H47+[1]建設資金!H47+[1]講演会!H47+[1]切手等!H47</f>
        <v>0</v>
      </c>
      <c r="I47" s="209">
        <f>[1]一般!I47+[1]特別基金!I47+[1]建設資金!I47+[1]講演会!I47+[1]切手等!I47</f>
        <v>0</v>
      </c>
      <c r="J47" s="209">
        <f>[1]一般!J47+[1]特別基金!J47+[1]建設資金!J47+[1]講演会!J47+[1]切手等!J47</f>
        <v>0</v>
      </c>
      <c r="K47" s="224">
        <f t="shared" ref="K47:K49" si="13">SUM(G47:J47)</f>
        <v>0</v>
      </c>
      <c r="L47" s="244"/>
      <c r="M47" s="245"/>
      <c r="N47" s="221">
        <f>F47+K47</f>
        <v>220516</v>
      </c>
    </row>
    <row r="48" spans="1:14" ht="15.75" customHeight="1" x14ac:dyDescent="0.15">
      <c r="A48" s="207"/>
      <c r="B48" s="208" t="s">
        <v>237</v>
      </c>
      <c r="C48" s="209">
        <f>[1]一般!C48+[1]特別基金!C48+[1]建設資金!C48+[1]講演会!C48+[1]切手等!C48</f>
        <v>0</v>
      </c>
      <c r="D48" s="209">
        <f>[1]一般!D48+[1]特別基金!D48+[1]建設資金!D48+[1]講演会!D48+[1]切手等!D48</f>
        <v>71304</v>
      </c>
      <c r="E48" s="209">
        <f>[1]一般!E48+[1]特別基金!E48+[1]建設資金!E48+[1]講演会!E48+[1]切手等!E48</f>
        <v>0</v>
      </c>
      <c r="F48" s="224">
        <f t="shared" si="12"/>
        <v>71304</v>
      </c>
      <c r="G48" s="209">
        <f>[1]一般!G48+[1]特別基金!G48+[1]建設資金!G48+[1]講演会!G48+[1]切手等!G48</f>
        <v>0</v>
      </c>
      <c r="H48" s="209">
        <f>[1]一般!H48+[1]特別基金!H48+[1]建設資金!H48+[1]講演会!H48+[1]切手等!H48</f>
        <v>0</v>
      </c>
      <c r="I48" s="209">
        <f>[1]一般!I48+[1]特別基金!I48+[1]建設資金!I48+[1]講演会!I48+[1]切手等!I48</f>
        <v>0</v>
      </c>
      <c r="J48" s="209">
        <f>[1]一般!J48+[1]特別基金!J48+[1]建設資金!J48+[1]講演会!J48+[1]切手等!J48</f>
        <v>0</v>
      </c>
      <c r="K48" s="224">
        <f t="shared" si="13"/>
        <v>0</v>
      </c>
      <c r="L48" s="244"/>
      <c r="M48" s="245"/>
      <c r="N48" s="221">
        <f t="shared" si="11"/>
        <v>71304</v>
      </c>
    </row>
    <row r="49" spans="1:14" ht="15.75" customHeight="1" x14ac:dyDescent="0.15">
      <c r="A49" s="207"/>
      <c r="B49" s="208" t="s">
        <v>238</v>
      </c>
      <c r="C49" s="209">
        <f>[1]一般!C49+[1]特別基金!C49+[1]建設資金!C49+[1]講演会!C49+[1]切手等!C49</f>
        <v>0</v>
      </c>
      <c r="D49" s="209">
        <f>[1]一般!D49+[1]特別基金!D49+[1]建設資金!D49+[1]講演会!D49+[1]切手等!D49</f>
        <v>92232</v>
      </c>
      <c r="E49" s="209">
        <f>[1]一般!E49+[1]特別基金!E49+[1]建設資金!E49+[1]講演会!E49+[1]切手等!E49</f>
        <v>0</v>
      </c>
      <c r="F49" s="224">
        <f t="shared" si="12"/>
        <v>92232</v>
      </c>
      <c r="G49" s="209">
        <f>[1]一般!G49+[1]特別基金!G49+[1]建設資金!G49+[1]講演会!G49+[1]切手等!G49</f>
        <v>0</v>
      </c>
      <c r="H49" s="209">
        <f>[1]一般!H49+[1]特別基金!H49+[1]建設資金!H49+[1]講演会!H49+[1]切手等!H49</f>
        <v>0</v>
      </c>
      <c r="I49" s="209">
        <f>[1]一般!I49+[1]特別基金!I49+[1]建設資金!I49+[1]講演会!I49+[1]切手等!I49</f>
        <v>0</v>
      </c>
      <c r="J49" s="209">
        <f>[1]一般!J49+[1]特別基金!J49+[1]建設資金!J49+[1]講演会!J49+[1]切手等!J49</f>
        <v>0</v>
      </c>
      <c r="K49" s="224">
        <f t="shared" si="13"/>
        <v>0</v>
      </c>
      <c r="L49" s="244"/>
      <c r="M49" s="245"/>
      <c r="N49" s="221">
        <f t="shared" si="11"/>
        <v>92232</v>
      </c>
    </row>
    <row r="50" spans="1:14" ht="15.75" customHeight="1" x14ac:dyDescent="0.15">
      <c r="A50" s="207"/>
      <c r="B50" s="208" t="s">
        <v>239</v>
      </c>
      <c r="C50" s="223">
        <f>[1]一般!C50+[1]特別基金!C50+[1]建設資金!C50+[1]講演会!C50+[1]切手等!C50</f>
        <v>353359</v>
      </c>
      <c r="D50" s="223">
        <f>[1]一般!D50+[1]特別基金!D50+[1]建設資金!D50+[1]講演会!D50+[1]切手等!D50</f>
        <v>36833</v>
      </c>
      <c r="E50" s="223">
        <f>[1]一般!E50+[1]特別基金!E50+[1]建設資金!E50+[1]講演会!E50+[1]切手等!E50</f>
        <v>0</v>
      </c>
      <c r="F50" s="224">
        <f t="shared" si="12"/>
        <v>390192</v>
      </c>
      <c r="G50" s="223">
        <f>[1]一般!G50+[1]特別基金!G50+[1]建設資金!G50+[1]講演会!G50+[1]切手等!G50</f>
        <v>163924</v>
      </c>
      <c r="H50" s="223">
        <f>[1]一般!H50+[1]特別基金!H50+[1]建設資金!H50+[1]講演会!H50+[1]切手等!H50</f>
        <v>166298</v>
      </c>
      <c r="I50" s="223">
        <f>[1]一般!I50+[1]特別基金!I50+[1]建設資金!I50+[1]講演会!I50+[1]切手等!I50</f>
        <v>4273</v>
      </c>
      <c r="J50" s="223">
        <f>[1]一般!J50+[1]特別基金!J50+[1]建設資金!J50+[1]講演会!J50+[1]切手等!J50</f>
        <v>0</v>
      </c>
      <c r="K50" s="224">
        <f>SUM(G50:J50)</f>
        <v>334495</v>
      </c>
      <c r="L50" s="244"/>
      <c r="M50" s="245"/>
      <c r="N50" s="221">
        <f t="shared" si="11"/>
        <v>724687</v>
      </c>
    </row>
    <row r="51" spans="1:14" ht="15.75" customHeight="1" x14ac:dyDescent="0.15">
      <c r="A51" s="207"/>
      <c r="B51" s="208" t="s">
        <v>240</v>
      </c>
      <c r="C51" s="223">
        <f>[1]一般!C51+[1]特別基金!C51+[1]建設資金!C51+[1]講演会!C51+[1]切手等!C51</f>
        <v>65298</v>
      </c>
      <c r="D51" s="223">
        <f>[1]一般!D51+[1]特別基金!D51+[1]建設資金!D51+[1]講演会!D51+[1]切手等!D51</f>
        <v>64162</v>
      </c>
      <c r="E51" s="223">
        <f>[1]一般!E51+[1]特別基金!E51+[1]建設資金!E51+[1]講演会!E51+[1]切手等!E51</f>
        <v>0</v>
      </c>
      <c r="F51" s="224">
        <f t="shared" si="12"/>
        <v>129460</v>
      </c>
      <c r="G51" s="223">
        <f>[1]一般!G51+[1]特別基金!G51+[1]建設資金!G51+[1]講演会!G51+[1]切手等!G51</f>
        <v>28540799</v>
      </c>
      <c r="H51" s="223">
        <f>[1]一般!H51+[1]特別基金!H51+[1]建設資金!H51+[1]講演会!H51+[1]切手等!H51</f>
        <v>5433738</v>
      </c>
      <c r="I51" s="223">
        <f>[1]一般!I51+[1]特別基金!I51+[1]建設資金!I51+[1]講演会!I51+[1]切手等!I51</f>
        <v>12832</v>
      </c>
      <c r="J51" s="223">
        <f>[1]一般!J51+[1]特別基金!J51+[1]建設資金!J51+[1]講演会!J51+[1]切手等!J51</f>
        <v>0</v>
      </c>
      <c r="K51" s="224">
        <f t="shared" si="10"/>
        <v>33987369</v>
      </c>
      <c r="L51" s="244"/>
      <c r="M51" s="245"/>
      <c r="N51" s="221">
        <f t="shared" si="11"/>
        <v>34116829</v>
      </c>
    </row>
    <row r="52" spans="1:14" ht="15.75" customHeight="1" x14ac:dyDescent="0.15">
      <c r="A52" s="207"/>
      <c r="B52" s="208" t="s">
        <v>241</v>
      </c>
      <c r="C52" s="209">
        <f>[1]一般!C52+[1]特別基金!C52+[1]建設資金!C52+[1]講演会!C52+[1]切手等!C52</f>
        <v>13000</v>
      </c>
      <c r="D52" s="209">
        <f>[1]一般!D52+[1]特別基金!D52+[1]建設資金!D52+[1]講演会!D52+[1]切手等!D52</f>
        <v>0</v>
      </c>
      <c r="E52" s="209">
        <f>[1]一般!E52+[1]特別基金!E52+[1]建設資金!E52+[1]講演会!E52+[1]切手等!E52</f>
        <v>0</v>
      </c>
      <c r="F52" s="210">
        <f t="shared" si="12"/>
        <v>13000</v>
      </c>
      <c r="G52" s="209">
        <f>[1]一般!G52+[1]特別基金!G52+[1]建設資金!G52+[1]講演会!G52+[1]切手等!G52</f>
        <v>26179</v>
      </c>
      <c r="H52" s="209">
        <f>[1]一般!H52+[1]特別基金!H52+[1]建設資金!H52+[1]講演会!H52+[1]切手等!H52</f>
        <v>101917</v>
      </c>
      <c r="I52" s="209">
        <f>[1]一般!I52+[1]特別基金!I52+[1]建設資金!I52+[1]講演会!I52+[1]切手等!I52</f>
        <v>0</v>
      </c>
      <c r="J52" s="209">
        <f>[1]一般!J52+[1]特別基金!J52+[1]建設資金!J52+[1]講演会!J52+[1]切手等!J52</f>
        <v>0</v>
      </c>
      <c r="K52" s="210">
        <f t="shared" si="10"/>
        <v>128096</v>
      </c>
      <c r="L52" s="244"/>
      <c r="M52" s="245"/>
      <c r="N52" s="221">
        <f t="shared" si="11"/>
        <v>141096</v>
      </c>
    </row>
    <row r="53" spans="1:14" ht="15.75" customHeight="1" x14ac:dyDescent="0.15">
      <c r="A53" s="207"/>
      <c r="B53" s="208" t="s">
        <v>242</v>
      </c>
      <c r="C53" s="209">
        <f>[1]一般!C53+[1]特別基金!C53+[1]建設資金!C53+[1]講演会!C53+[1]切手等!C53</f>
        <v>99733</v>
      </c>
      <c r="D53" s="209">
        <f>[1]一般!D53+[1]特別基金!D53+[1]建設資金!D53+[1]講演会!D53+[1]切手等!D53</f>
        <v>132</v>
      </c>
      <c r="E53" s="209">
        <f>[1]一般!E53+[1]特別基金!E53+[1]建設資金!E53+[1]講演会!E53+[1]切手等!E53</f>
        <v>0</v>
      </c>
      <c r="F53" s="210">
        <f t="shared" si="12"/>
        <v>99865</v>
      </c>
      <c r="G53" s="209">
        <f>[1]一般!G53+[1]特別基金!G53+[1]建設資金!G53+[1]講演会!G53+[1]切手等!G53</f>
        <v>231483</v>
      </c>
      <c r="H53" s="209">
        <f>[1]一般!H53+[1]特別基金!H53+[1]建設資金!H53+[1]講演会!H53+[1]切手等!H53</f>
        <v>303394</v>
      </c>
      <c r="I53" s="209">
        <f>[1]一般!I53+[1]特別基金!I53+[1]建設資金!I53+[1]講演会!I53+[1]切手等!I53</f>
        <v>26</v>
      </c>
      <c r="J53" s="209">
        <f>[1]一般!J53+[1]特別基金!J53+[1]建設資金!J53+[1]講演会!J53+[1]切手等!J53</f>
        <v>0</v>
      </c>
      <c r="K53" s="210">
        <f t="shared" si="10"/>
        <v>534903</v>
      </c>
      <c r="L53" s="244"/>
      <c r="M53" s="245"/>
      <c r="N53" s="221">
        <f t="shared" si="11"/>
        <v>634768</v>
      </c>
    </row>
    <row r="54" spans="1:14" ht="15.75" customHeight="1" x14ac:dyDescent="0.15">
      <c r="A54" s="207"/>
      <c r="B54" s="208" t="s">
        <v>243</v>
      </c>
      <c r="C54" s="209">
        <f>[1]一般!C54+[1]特別基金!C54+[1]建設資金!C54+[1]講演会!C54+[1]切手等!C54</f>
        <v>88532</v>
      </c>
      <c r="D54" s="209">
        <f>[1]一般!D54+[1]特別基金!D54+[1]建設資金!D54+[1]講演会!D54+[1]切手等!D54</f>
        <v>13847</v>
      </c>
      <c r="E54" s="209">
        <f>[1]一般!E54+[1]特別基金!E54+[1]建設資金!E54+[1]講演会!E54+[1]切手等!E54</f>
        <v>0</v>
      </c>
      <c r="F54" s="210">
        <f t="shared" si="12"/>
        <v>102379</v>
      </c>
      <c r="G54" s="209">
        <f>[1]一般!G54+[1]特別基金!G54+[1]建設資金!G54+[1]講演会!G54+[1]切手等!G54</f>
        <v>66269</v>
      </c>
      <c r="H54" s="209">
        <f>[1]一般!H54+[1]特別基金!H54+[1]建設資金!H54+[1]講演会!H54+[1]切手等!H54</f>
        <v>50279</v>
      </c>
      <c r="I54" s="209">
        <f>[1]一般!I54+[1]特別基金!I54+[1]建設資金!I54+[1]講演会!I54+[1]切手等!I54</f>
        <v>2690</v>
      </c>
      <c r="J54" s="209">
        <f>[1]一般!J54+[1]特別基金!J54+[1]建設資金!J54+[1]講演会!J54+[1]切手等!J54</f>
        <v>0</v>
      </c>
      <c r="K54" s="210">
        <f t="shared" si="10"/>
        <v>119238</v>
      </c>
      <c r="L54" s="244"/>
      <c r="M54" s="245"/>
      <c r="N54" s="221">
        <f t="shared" si="11"/>
        <v>221617</v>
      </c>
    </row>
    <row r="55" spans="1:14" ht="15.75" customHeight="1" x14ac:dyDescent="0.15">
      <c r="A55" s="207"/>
      <c r="B55" s="208" t="s">
        <v>244</v>
      </c>
      <c r="C55" s="209">
        <f>[1]一般!C55+[1]特別基金!C55+[1]建設資金!C55+[1]講演会!C55+[1]切手等!C55</f>
        <v>14916</v>
      </c>
      <c r="D55" s="209">
        <f>[1]一般!D55+[1]特別基金!D55+[1]建設資金!D55+[1]講演会!D55+[1]切手等!D55</f>
        <v>0</v>
      </c>
      <c r="E55" s="209">
        <f>[1]一般!E55+[1]特別基金!E55+[1]建設資金!E55+[1]講演会!E55+[1]切手等!E55</f>
        <v>0</v>
      </c>
      <c r="F55" s="210">
        <f t="shared" si="12"/>
        <v>14916</v>
      </c>
      <c r="G55" s="209">
        <f>[1]一般!G55+[1]特別基金!G55+[1]建設資金!G55+[1]講演会!G55+[1]切手等!G55</f>
        <v>516240</v>
      </c>
      <c r="H55" s="209">
        <f>[1]一般!H55+[1]特別基金!H55+[1]建設資金!H55+[1]講演会!H55+[1]切手等!H55</f>
        <v>45871</v>
      </c>
      <c r="I55" s="209">
        <f>[1]一般!I55+[1]特別基金!I55+[1]建設資金!I55+[1]講演会!I55+[1]切手等!I55</f>
        <v>0</v>
      </c>
      <c r="J55" s="209">
        <f>[1]一般!J55+[1]特別基金!J55+[1]建設資金!J55+[1]講演会!J55+[1]切手等!J55</f>
        <v>0</v>
      </c>
      <c r="K55" s="210">
        <f t="shared" si="10"/>
        <v>562111</v>
      </c>
      <c r="L55" s="244"/>
      <c r="M55" s="245"/>
      <c r="N55" s="221">
        <f t="shared" si="11"/>
        <v>577027</v>
      </c>
    </row>
    <row r="56" spans="1:14" ht="15.75" customHeight="1" x14ac:dyDescent="0.15">
      <c r="A56" s="207"/>
      <c r="B56" s="208" t="s">
        <v>245</v>
      </c>
      <c r="C56" s="223">
        <f>[1]一般!C56+[1]特別基金!C56+[1]建設資金!C56+[1]講演会!C56+[1]切手等!C56</f>
        <v>266722</v>
      </c>
      <c r="D56" s="223">
        <f>[1]一般!D56+[1]特別基金!D56+[1]建設資金!D56+[1]講演会!D56+[1]切手等!D56</f>
        <v>134015</v>
      </c>
      <c r="E56" s="223">
        <f>[1]一般!E56+[1]特別基金!E56+[1]建設資金!E56+[1]講演会!E56+[1]切手等!E56</f>
        <v>0</v>
      </c>
      <c r="F56" s="224">
        <f t="shared" si="12"/>
        <v>400737</v>
      </c>
      <c r="G56" s="223">
        <f>[1]一般!G56+[1]特別基金!G56+[1]建設資金!G56+[1]講演会!G56+[1]切手等!G56</f>
        <v>202270</v>
      </c>
      <c r="H56" s="223">
        <f>[1]一般!H56+[1]特別基金!H56+[1]建設資金!H56+[1]講演会!H56+[1]切手等!H56</f>
        <v>117943</v>
      </c>
      <c r="I56" s="223">
        <f>[1]一般!I56+[1]特別基金!I56+[1]建設資金!I56+[1]講演会!I56+[1]切手等!I56</f>
        <v>6263</v>
      </c>
      <c r="J56" s="223">
        <f>[1]一般!J56+[1]特別基金!J56+[1]建設資金!J56+[1]講演会!J56+[1]切手等!J56</f>
        <v>0</v>
      </c>
      <c r="K56" s="224">
        <f t="shared" si="10"/>
        <v>326476</v>
      </c>
      <c r="L56" s="244"/>
      <c r="M56" s="245"/>
      <c r="N56" s="221">
        <f t="shared" si="11"/>
        <v>727213</v>
      </c>
    </row>
    <row r="57" spans="1:14" ht="15.75" customHeight="1" x14ac:dyDescent="0.15">
      <c r="A57" s="207"/>
      <c r="B57" s="208" t="s">
        <v>246</v>
      </c>
      <c r="C57" s="209">
        <f>[1]一般!C57+[1]特別基金!C57+[1]建設資金!C57+[1]講演会!C57+[1]切手等!C57</f>
        <v>0</v>
      </c>
      <c r="D57" s="209">
        <f>[1]一般!D57+[1]特別基金!D57+[1]建設資金!D57+[1]講演会!D57+[1]切手等!D57</f>
        <v>0</v>
      </c>
      <c r="E57" s="209">
        <f>[1]一般!E57+[1]特別基金!E57+[1]建設資金!E57+[1]講演会!E57+[1]切手等!E57</f>
        <v>0</v>
      </c>
      <c r="F57" s="210">
        <f t="shared" si="12"/>
        <v>0</v>
      </c>
      <c r="G57" s="209">
        <f>[1]一般!G57+[1]特別基金!G57+[1]建設資金!G57+[1]講演会!G57+[1]切手等!G57</f>
        <v>0</v>
      </c>
      <c r="H57" s="209">
        <f>[1]一般!H57+[1]特別基金!H57+[1]建設資金!H57+[1]講演会!H57+[1]切手等!H57</f>
        <v>0</v>
      </c>
      <c r="I57" s="209">
        <f>[1]一般!I57+[1]特別基金!I57+[1]建設資金!I57+[1]講演会!I57+[1]切手等!I57</f>
        <v>0</v>
      </c>
      <c r="J57" s="209">
        <f>[1]一般!J57+[1]特別基金!J57+[1]建設資金!J57+[1]講演会!J57+[1]切手等!J57</f>
        <v>0</v>
      </c>
      <c r="K57" s="210">
        <f t="shared" si="10"/>
        <v>0</v>
      </c>
      <c r="L57" s="244"/>
      <c r="M57" s="245"/>
      <c r="N57" s="221">
        <f t="shared" si="11"/>
        <v>0</v>
      </c>
    </row>
    <row r="58" spans="1:14" ht="15.75" customHeight="1" x14ac:dyDescent="0.15">
      <c r="A58" s="207"/>
      <c r="B58" s="208" t="s">
        <v>247</v>
      </c>
      <c r="C58" s="209">
        <f>[1]一般!C58+[1]特別基金!C58+[1]建設資金!C58+[1]講演会!C58+[1]切手等!C58</f>
        <v>0</v>
      </c>
      <c r="D58" s="209">
        <f>[1]一般!D58+[1]特別基金!D58+[1]建設資金!D58+[1]講演会!D58+[1]切手等!D58</f>
        <v>0</v>
      </c>
      <c r="E58" s="209">
        <f>[1]一般!E58+[1]特別基金!E58+[1]建設資金!E58+[1]講演会!E58+[1]切手等!E58</f>
        <v>0</v>
      </c>
      <c r="F58" s="210">
        <f t="shared" si="12"/>
        <v>0</v>
      </c>
      <c r="G58" s="209">
        <f>[1]一般!G58+[1]特別基金!G58+[1]建設資金!G58+[1]講演会!G58+[1]切手等!G58</f>
        <v>2278109</v>
      </c>
      <c r="H58" s="209">
        <f>[1]一般!H58+[1]特別基金!H58+[1]建設資金!H58+[1]講演会!H58+[1]切手等!H58</f>
        <v>2913864</v>
      </c>
      <c r="I58" s="209">
        <f>[1]一般!I58+[1]特別基金!I58+[1]建設資金!I58+[1]講演会!I58+[1]切手等!I58</f>
        <v>0</v>
      </c>
      <c r="J58" s="209">
        <f>[1]一般!J58+[1]特別基金!J58+[1]建設資金!J58+[1]講演会!J58+[1]切手等!J58</f>
        <v>0</v>
      </c>
      <c r="K58" s="210">
        <f t="shared" si="10"/>
        <v>5191973</v>
      </c>
      <c r="L58" s="244"/>
      <c r="M58" s="245"/>
      <c r="N58" s="221">
        <f t="shared" si="11"/>
        <v>5191973</v>
      </c>
    </row>
    <row r="59" spans="1:14" ht="15.75" customHeight="1" x14ac:dyDescent="0.15">
      <c r="A59" s="207"/>
      <c r="B59" s="208" t="s">
        <v>248</v>
      </c>
      <c r="C59" s="223">
        <f>[1]一般!C59+[1]特別基金!C59+[1]建設資金!C59+[1]講演会!C59+[1]切手等!C59</f>
        <v>836</v>
      </c>
      <c r="D59" s="223">
        <f>[1]一般!D59+[1]特別基金!D59+[1]建設資金!D59+[1]講演会!D59+[1]切手等!D59</f>
        <v>755950</v>
      </c>
      <c r="E59" s="223">
        <f>[1]一般!E59+[1]特別基金!E59+[1]建設資金!E59+[1]講演会!E59+[1]切手等!E59</f>
        <v>0</v>
      </c>
      <c r="F59" s="224">
        <f t="shared" si="12"/>
        <v>756786</v>
      </c>
      <c r="G59" s="223">
        <f>[1]一般!G59+[1]特別基金!G59+[1]建設資金!G59+[1]講演会!G59+[1]切手等!G59</f>
        <v>11202</v>
      </c>
      <c r="H59" s="223">
        <f>[1]一般!H59+[1]特別基金!H59+[1]建設資金!H59+[1]講演会!H59+[1]切手等!H59</f>
        <v>16329</v>
      </c>
      <c r="I59" s="223">
        <f>[1]一般!I59+[1]特別基金!I59+[1]建設資金!I59+[1]講演会!I59+[1]切手等!I59</f>
        <v>0</v>
      </c>
      <c r="J59" s="223">
        <f>[1]一般!J59+[1]特別基金!J59+[1]建設資金!J59+[1]講演会!J59+[1]切手等!J59</f>
        <v>0</v>
      </c>
      <c r="K59" s="224">
        <f t="shared" si="10"/>
        <v>27531</v>
      </c>
      <c r="L59" s="244"/>
      <c r="M59" s="245"/>
      <c r="N59" s="221">
        <f t="shared" si="11"/>
        <v>784317</v>
      </c>
    </row>
    <row r="60" spans="1:14" ht="15.75" customHeight="1" x14ac:dyDescent="0.15">
      <c r="A60" s="207"/>
      <c r="B60" s="208" t="s">
        <v>249</v>
      </c>
      <c r="C60" s="209">
        <f>[1]一般!C60+[1]特別基金!C60+[1]建設資金!C60+[1]講演会!C60+[1]切手等!C60</f>
        <v>923944</v>
      </c>
      <c r="D60" s="209">
        <f>[1]一般!D60+[1]特別基金!D60+[1]建設資金!D60+[1]講演会!D60+[1]切手等!D60</f>
        <v>0</v>
      </c>
      <c r="E60" s="209">
        <f>[1]一般!E60+[1]特別基金!E60+[1]建設資金!E60+[1]講演会!E60+[1]切手等!E60</f>
        <v>0</v>
      </c>
      <c r="F60" s="210">
        <f t="shared" si="12"/>
        <v>923944</v>
      </c>
      <c r="G60" s="209">
        <f>[1]一般!G60+[1]特別基金!G60+[1]建設資金!G60+[1]講演会!G60+[1]切手等!G60</f>
        <v>12380832</v>
      </c>
      <c r="H60" s="209">
        <f>[1]一般!H60+[1]特別基金!H60+[1]建設資金!H60+[1]講演会!H60+[1]切手等!H60</f>
        <v>4989291</v>
      </c>
      <c r="I60" s="209">
        <f>[1]一般!I60+[1]特別基金!I60+[1]建設資金!I60+[1]講演会!I60+[1]切手等!I60</f>
        <v>0</v>
      </c>
      <c r="J60" s="209">
        <f>[1]一般!J60+[1]特別基金!J60+[1]建設資金!J60+[1]講演会!J60+[1]切手等!J60</f>
        <v>0</v>
      </c>
      <c r="K60" s="210">
        <f t="shared" si="10"/>
        <v>17370123</v>
      </c>
      <c r="L60" s="244"/>
      <c r="M60" s="245"/>
      <c r="N60" s="221">
        <f t="shared" si="11"/>
        <v>18294067</v>
      </c>
    </row>
    <row r="61" spans="1:14" ht="15.75" customHeight="1" x14ac:dyDescent="0.15">
      <c r="A61" s="207"/>
      <c r="B61" s="208" t="s">
        <v>250</v>
      </c>
      <c r="C61" s="209">
        <f>[1]一般!C61+[1]特別基金!C61+[1]建設資金!C61+[1]講演会!C61+[1]切手等!C61</f>
        <v>1142</v>
      </c>
      <c r="D61" s="209">
        <f>[1]一般!D61+[1]特別基金!D61+[1]建設資金!D61+[1]講演会!D61+[1]切手等!D61</f>
        <v>0</v>
      </c>
      <c r="E61" s="209">
        <f>[1]一般!E61+[1]特別基金!E61+[1]建設資金!E61+[1]講演会!E61+[1]切手等!E61</f>
        <v>0</v>
      </c>
      <c r="F61" s="210">
        <f t="shared" si="12"/>
        <v>1142</v>
      </c>
      <c r="G61" s="209">
        <f>[1]一般!G61+[1]特別基金!G61+[1]建設資金!G61+[1]講演会!G61+[1]切手等!G61</f>
        <v>612854</v>
      </c>
      <c r="H61" s="223">
        <f>[1]一般!H61+[1]特別基金!H61+[1]建設資金!H61+[1]講演会!H61+[1]切手等!H61</f>
        <v>141711</v>
      </c>
      <c r="I61" s="209">
        <f>[1]一般!I61+[1]特別基金!I61+[1]建設資金!I61+[1]講演会!I61+[1]切手等!I61</f>
        <v>0</v>
      </c>
      <c r="J61" s="209">
        <f>[1]一般!J61+[1]特別基金!J61+[1]建設資金!J61+[1]講演会!J61+[1]切手等!J61</f>
        <v>0</v>
      </c>
      <c r="K61" s="210">
        <f t="shared" si="10"/>
        <v>754565</v>
      </c>
      <c r="L61" s="244"/>
      <c r="M61" s="245"/>
      <c r="N61" s="221">
        <f t="shared" si="11"/>
        <v>755707</v>
      </c>
    </row>
    <row r="62" spans="1:14" ht="15.75" customHeight="1" x14ac:dyDescent="0.15">
      <c r="A62" s="207"/>
      <c r="B62" s="208" t="s">
        <v>251</v>
      </c>
      <c r="C62" s="209">
        <f>[1]一般!C62+[1]特別基金!C62+[1]建設資金!C62+[1]講演会!C62+[1]切手等!C62</f>
        <v>0</v>
      </c>
      <c r="D62" s="209">
        <f>[1]一般!D62+[1]特別基金!D62+[1]建設資金!D62+[1]講演会!D62+[1]切手等!D62</f>
        <v>2262483</v>
      </c>
      <c r="E62" s="209">
        <f>[1]一般!E62+[1]特別基金!E62+[1]建設資金!E62+[1]講演会!E62+[1]切手等!E62</f>
        <v>0</v>
      </c>
      <c r="F62" s="210">
        <f t="shared" si="12"/>
        <v>2262483</v>
      </c>
      <c r="G62" s="209">
        <f>[1]一般!G62+[1]特別基金!G62+[1]建設資金!G62+[1]講演会!G62+[1]切手等!G62</f>
        <v>0</v>
      </c>
      <c r="H62" s="209">
        <f>[1]一般!H62+[1]特別基金!H62+[1]建設資金!H62+[1]講演会!H62+[1]切手等!H62</f>
        <v>0</v>
      </c>
      <c r="I62" s="209">
        <f>[1]一般!I62+[1]特別基金!I62+[1]建設資金!I62+[1]講演会!I62+[1]切手等!I62</f>
        <v>0</v>
      </c>
      <c r="J62" s="209">
        <f>[1]一般!J62+[1]特別基金!J62+[1]建設資金!J62+[1]講演会!J62+[1]切手等!J62</f>
        <v>0</v>
      </c>
      <c r="K62" s="210">
        <f t="shared" si="10"/>
        <v>0</v>
      </c>
      <c r="L62" s="244"/>
      <c r="M62" s="245"/>
      <c r="N62" s="221">
        <f t="shared" si="11"/>
        <v>2262483</v>
      </c>
    </row>
    <row r="63" spans="1:14" ht="15.75" customHeight="1" x14ac:dyDescent="0.15">
      <c r="A63" s="207"/>
      <c r="B63" s="208" t="s">
        <v>252</v>
      </c>
      <c r="C63" s="209">
        <f>[1]一般!C63+[1]特別基金!C63+[1]建設資金!C63+[1]講演会!C63+[1]切手等!C63</f>
        <v>61775</v>
      </c>
      <c r="D63" s="209">
        <f>[1]一般!D63+[1]特別基金!D63+[1]建設資金!D63+[1]講演会!D63+[1]切手等!D63</f>
        <v>0</v>
      </c>
      <c r="E63" s="209">
        <f>[1]一般!E63+[1]特別基金!E63+[1]建設資金!E63+[1]講演会!E63+[1]切手等!E63</f>
        <v>0</v>
      </c>
      <c r="F63" s="210">
        <f t="shared" si="12"/>
        <v>61775</v>
      </c>
      <c r="G63" s="209">
        <f>[1]一般!G63+[1]特別基金!G63+[1]建設資金!G63+[1]講演会!G63+[1]切手等!G63</f>
        <v>900485</v>
      </c>
      <c r="H63" s="209">
        <f>[1]一般!H63+[1]特別基金!H63+[1]建設資金!H63+[1]講演会!H63+[1]切手等!H63</f>
        <v>406285</v>
      </c>
      <c r="I63" s="223">
        <f>[1]一般!I63+[1]特別基金!I63+[1]建設資金!I63+[1]講演会!I63+[1]切手等!I63</f>
        <v>464</v>
      </c>
      <c r="J63" s="223">
        <f>[1]一般!J63+[1]特別基金!J63+[1]建設資金!J63+[1]講演会!J63+[1]切手等!J63</f>
        <v>6673300</v>
      </c>
      <c r="K63" s="210">
        <f t="shared" si="10"/>
        <v>7980534</v>
      </c>
      <c r="L63" s="244"/>
      <c r="M63" s="245"/>
      <c r="N63" s="221">
        <f>F63+K63</f>
        <v>8042309</v>
      </c>
    </row>
    <row r="64" spans="1:14" ht="15.75" customHeight="1" x14ac:dyDescent="0.15">
      <c r="A64" s="207"/>
      <c r="B64" s="208" t="s">
        <v>253</v>
      </c>
      <c r="C64" s="209">
        <f>[1]一般!C64+[1]特別基金!C64+[1]建設資金!C64+[1]講演会!C64+[1]切手等!C64</f>
        <v>20000</v>
      </c>
      <c r="D64" s="209">
        <f>[1]一般!D64+[1]特別基金!D64+[1]建設資金!D64+[1]講演会!D64+[1]切手等!D64</f>
        <v>0</v>
      </c>
      <c r="E64" s="209">
        <f>[1]一般!E64+[1]特別基金!E64+[1]建設資金!E64+[1]講演会!E64+[1]切手等!E64</f>
        <v>0</v>
      </c>
      <c r="F64" s="210">
        <f t="shared" si="12"/>
        <v>20000</v>
      </c>
      <c r="G64" s="209">
        <f>[1]一般!G64+[1]特別基金!G64+[1]建設資金!G64+[1]講演会!G64+[1]切手等!G64</f>
        <v>0</v>
      </c>
      <c r="H64" s="209">
        <f>[1]一般!H64+[1]特別基金!H64+[1]建設資金!H64+[1]講演会!H64+[1]切手等!H64</f>
        <v>0</v>
      </c>
      <c r="I64" s="209">
        <f>[1]一般!I64+[1]特別基金!I64+[1]建設資金!I64+[1]講演会!I64+[1]切手等!I64</f>
        <v>0</v>
      </c>
      <c r="J64" s="209">
        <f>[1]一般!J64+[1]特別基金!J64+[1]建設資金!J64+[1]講演会!J64+[1]切手等!J64</f>
        <v>0</v>
      </c>
      <c r="K64" s="210">
        <f t="shared" si="10"/>
        <v>0</v>
      </c>
      <c r="L64" s="244"/>
      <c r="M64" s="245"/>
      <c r="N64" s="221">
        <f t="shared" si="11"/>
        <v>20000</v>
      </c>
    </row>
    <row r="65" spans="1:14" ht="15.75" customHeight="1" x14ac:dyDescent="0.15">
      <c r="A65" s="207"/>
      <c r="B65" s="208" t="s">
        <v>254</v>
      </c>
      <c r="C65" s="232">
        <f>C66+C67+C68</f>
        <v>875062</v>
      </c>
      <c r="D65" s="232">
        <f t="shared" ref="D65:F65" si="14">D66+D67+D68</f>
        <v>1375802</v>
      </c>
      <c r="E65" s="232">
        <f t="shared" si="14"/>
        <v>0</v>
      </c>
      <c r="F65" s="235">
        <f t="shared" si="14"/>
        <v>2250864</v>
      </c>
      <c r="G65" s="232">
        <f>G66+G67+G68</f>
        <v>9134829</v>
      </c>
      <c r="H65" s="232">
        <f t="shared" ref="H65:J65" si="15">H66+H67+H68</f>
        <v>4212875</v>
      </c>
      <c r="I65" s="232">
        <f t="shared" si="15"/>
        <v>19272</v>
      </c>
      <c r="J65" s="232">
        <f t="shared" si="15"/>
        <v>0</v>
      </c>
      <c r="K65" s="235">
        <f t="shared" si="10"/>
        <v>13366976</v>
      </c>
      <c r="L65" s="244"/>
      <c r="M65" s="245"/>
      <c r="N65" s="237">
        <f t="shared" si="11"/>
        <v>15617840</v>
      </c>
    </row>
    <row r="66" spans="1:14" ht="15.75" customHeight="1" x14ac:dyDescent="0.15">
      <c r="A66" s="207"/>
      <c r="B66" s="208" t="s">
        <v>255</v>
      </c>
      <c r="C66" s="209">
        <f>[1]一般!C66+[1]特別基金!C66+[1]建設資金!C66+[1]講演会!C66+[1]切手等!C66</f>
        <v>875062</v>
      </c>
      <c r="D66" s="209">
        <f>[1]一般!D66+[1]特別基金!D66+[1]建設資金!D66+[1]講演会!D66+[1]切手等!D66</f>
        <v>96360</v>
      </c>
      <c r="E66" s="209">
        <f>[1]一般!E66+[1]特別基金!E66+[1]建設資金!E66+[1]講演会!E66+[1]切手等!E66</f>
        <v>0</v>
      </c>
      <c r="F66" s="210">
        <f t="shared" ref="F66:F72" si="16">SUM(C66:E66)</f>
        <v>971422</v>
      </c>
      <c r="G66" s="209">
        <f>[1]一般!G66+[1]特別基金!G66+[1]建設資金!G66+[1]講演会!G66+[1]切手等!G66</f>
        <v>9134829</v>
      </c>
      <c r="H66" s="209">
        <f>[1]一般!H66+[1]特別基金!H66+[1]建設資金!H66+[1]講演会!H66+[1]切手等!H66</f>
        <v>4212875</v>
      </c>
      <c r="I66" s="209">
        <f>[1]一般!I66+[1]特別基金!I66+[1]建設資金!I66+[1]講演会!I66+[1]切手等!I66</f>
        <v>19272</v>
      </c>
      <c r="J66" s="209">
        <f>[1]一般!J66+[1]特別基金!J66+[1]建設資金!J66+[1]講演会!J66+[1]切手等!J66</f>
        <v>0</v>
      </c>
      <c r="K66" s="210">
        <f t="shared" si="10"/>
        <v>13366976</v>
      </c>
      <c r="L66" s="244"/>
      <c r="M66" s="245"/>
      <c r="N66" s="221">
        <f t="shared" si="11"/>
        <v>14338398</v>
      </c>
    </row>
    <row r="67" spans="1:14" ht="15.75" customHeight="1" x14ac:dyDescent="0.15">
      <c r="A67" s="207"/>
      <c r="B67" s="208" t="s">
        <v>256</v>
      </c>
      <c r="C67" s="209">
        <f>[1]一般!C67+[1]特別基金!C67+[1]建設資金!C67+[1]講演会!C67+[1]切手等!C67</f>
        <v>0</v>
      </c>
      <c r="D67" s="209">
        <f>[1]一般!D67+[1]特別基金!D67+[1]建設資金!D67+[1]講演会!D67+[1]切手等!D67</f>
        <v>479442</v>
      </c>
      <c r="E67" s="209">
        <f>[1]一般!E67+[1]特別基金!E67+[1]建設資金!E67+[1]講演会!E67+[1]切手等!E67</f>
        <v>0</v>
      </c>
      <c r="F67" s="210">
        <f t="shared" si="16"/>
        <v>479442</v>
      </c>
      <c r="G67" s="209">
        <f>[1]一般!G67+[1]特別基金!G67+[1]建設資金!G67+[1]講演会!G67+[1]切手等!G67</f>
        <v>0</v>
      </c>
      <c r="H67" s="209">
        <f>[1]一般!H67+[1]特別基金!H67+[1]建設資金!H67+[1]講演会!H67+[1]切手等!H67</f>
        <v>0</v>
      </c>
      <c r="I67" s="209">
        <f>[1]一般!I67+[1]特別基金!I67+[1]建設資金!I67+[1]講演会!I67+[1]切手等!I67</f>
        <v>0</v>
      </c>
      <c r="J67" s="209">
        <f>[1]一般!J67+[1]特別基金!J67+[1]建設資金!J67+[1]講演会!J67+[1]切手等!J67</f>
        <v>0</v>
      </c>
      <c r="K67" s="210">
        <f t="shared" si="10"/>
        <v>0</v>
      </c>
      <c r="L67" s="244"/>
      <c r="M67" s="245"/>
      <c r="N67" s="221">
        <f t="shared" si="11"/>
        <v>479442</v>
      </c>
    </row>
    <row r="68" spans="1:14" ht="15.75" customHeight="1" x14ac:dyDescent="0.15">
      <c r="A68" s="207"/>
      <c r="B68" s="208" t="s">
        <v>257</v>
      </c>
      <c r="C68" s="209">
        <f>[1]一般!C68+[1]特別基金!C68+[1]建設資金!C68+[1]講演会!C68+[1]切手等!C68</f>
        <v>0</v>
      </c>
      <c r="D68" s="209">
        <f>[1]一般!D68+[1]特別基金!D68+[1]建設資金!D68+[1]講演会!D68+[1]切手等!D68</f>
        <v>800000</v>
      </c>
      <c r="E68" s="209">
        <f>[1]一般!E68+[1]特別基金!E68+[1]建設資金!E68+[1]講演会!E68+[1]切手等!E68</f>
        <v>0</v>
      </c>
      <c r="F68" s="210">
        <f t="shared" si="16"/>
        <v>800000</v>
      </c>
      <c r="G68" s="209">
        <f>[1]一般!G68+[1]特別基金!G68+[1]建設資金!G68+[1]講演会!G68+[1]切手等!G68</f>
        <v>0</v>
      </c>
      <c r="H68" s="209">
        <f>[1]一般!H68+[1]特別基金!H68+[1]建設資金!H68+[1]講演会!H68+[1]切手等!H68</f>
        <v>0</v>
      </c>
      <c r="I68" s="209">
        <f>[1]一般!I68+[1]特別基金!I68+[1]建設資金!I68+[1]講演会!I68+[1]切手等!I68</f>
        <v>0</v>
      </c>
      <c r="J68" s="209">
        <f>[1]一般!J68+[1]特別基金!J68+[1]建設資金!J68+[1]講演会!J68+[1]切手等!J68</f>
        <v>0</v>
      </c>
      <c r="K68" s="210">
        <f t="shared" si="10"/>
        <v>0</v>
      </c>
      <c r="L68" s="244"/>
      <c r="M68" s="245"/>
      <c r="N68" s="221">
        <f t="shared" si="11"/>
        <v>800000</v>
      </c>
    </row>
    <row r="69" spans="1:14" ht="15.75" customHeight="1" x14ac:dyDescent="0.15">
      <c r="A69" s="207"/>
      <c r="B69" s="208" t="s">
        <v>258</v>
      </c>
      <c r="C69" s="223">
        <f>[1]一般!C69+[1]特別基金!C69+[1]建設資金!C69+[1]講演会!C69+[1]切手等!C69</f>
        <v>0</v>
      </c>
      <c r="D69" s="223">
        <f>[1]一般!D69+[1]特別基金!D69+[1]建設資金!D69+[1]講演会!D69+[1]切手等!D69</f>
        <v>0</v>
      </c>
      <c r="E69" s="223">
        <f>[1]一般!E69+[1]特別基金!E69+[1]建設資金!E69+[1]講演会!E69+[1]切手等!E69</f>
        <v>0</v>
      </c>
      <c r="F69" s="224">
        <f t="shared" si="16"/>
        <v>0</v>
      </c>
      <c r="G69" s="223">
        <f>[1]一般!G69+[1]特別基金!G69+[1]建設資金!G69+[1]講演会!G69+[1]切手等!G69</f>
        <v>709896</v>
      </c>
      <c r="H69" s="223">
        <f>[1]一般!H69+[1]特別基金!H69+[1]建設資金!H69+[1]講演会!H69+[1]切手等!H69</f>
        <v>0</v>
      </c>
      <c r="I69" s="223">
        <f>[1]一般!I69+[1]特別基金!I69+[1]建設資金!I69+[1]講演会!I69+[1]切手等!I69</f>
        <v>0</v>
      </c>
      <c r="J69" s="223">
        <f>[1]一般!J69+[1]特別基金!J69+[1]建設資金!J69+[1]講演会!J69+[1]切手等!J69</f>
        <v>0</v>
      </c>
      <c r="K69" s="224">
        <f t="shared" si="10"/>
        <v>709896</v>
      </c>
      <c r="L69" s="244"/>
      <c r="M69" s="245"/>
      <c r="N69" s="221">
        <f t="shared" si="11"/>
        <v>709896</v>
      </c>
    </row>
    <row r="70" spans="1:14" ht="15.75" customHeight="1" x14ac:dyDescent="0.15">
      <c r="A70" s="207"/>
      <c r="B70" s="208" t="s">
        <v>259</v>
      </c>
      <c r="C70" s="223">
        <f>[1]一般!C70+[1]特別基金!C70+[1]建設資金!C70+[1]講演会!C70+[1]切手等!C70</f>
        <v>8432</v>
      </c>
      <c r="D70" s="223">
        <f>[1]一般!D70+[1]特別基金!D70+[1]建設資金!D70+[1]講演会!D70+[1]切手等!D70</f>
        <v>18810</v>
      </c>
      <c r="E70" s="223">
        <f>[1]一般!E70+[1]特別基金!E70+[1]建設資金!E70+[1]講演会!E70+[1]切手等!E70</f>
        <v>0</v>
      </c>
      <c r="F70" s="224">
        <f t="shared" si="16"/>
        <v>27242</v>
      </c>
      <c r="G70" s="223">
        <f>[1]一般!G70+[1]特別基金!G70+[1]建設資金!G70+[1]講演会!G70+[1]切手等!G70</f>
        <v>117406</v>
      </c>
      <c r="H70" s="223">
        <f>[1]一般!H70+[1]特別基金!H70+[1]建設資金!H70+[1]講演会!H70+[1]切手等!H70</f>
        <v>44769</v>
      </c>
      <c r="I70" s="223">
        <f>[1]一般!I70+[1]特別基金!I70+[1]建設資金!I70+[1]講演会!I70+[1]切手等!I70</f>
        <v>0</v>
      </c>
      <c r="J70" s="223">
        <f>[1]一般!J70+[1]特別基金!J70+[1]建設資金!J70+[1]講演会!J70+[1]切手等!J70</f>
        <v>0</v>
      </c>
      <c r="K70" s="224">
        <f t="shared" si="10"/>
        <v>162175</v>
      </c>
      <c r="L70" s="244"/>
      <c r="M70" s="245"/>
      <c r="N70" s="221">
        <f>F70+K70</f>
        <v>189417</v>
      </c>
    </row>
    <row r="71" spans="1:14" ht="9.75" customHeight="1" x14ac:dyDescent="0.15">
      <c r="A71" s="207"/>
      <c r="B71" s="208"/>
      <c r="C71" s="209">
        <f>[1]一般!C71+[1]特別基金!C71+[1]建設資金!C71+[1]講演会!C71+[1]切手等!C71</f>
        <v>0</v>
      </c>
      <c r="D71" s="209">
        <f>[1]一般!D71+[1]特別基金!D71+[1]建設資金!D71+[1]講演会!D71+[1]切手等!D71</f>
        <v>0</v>
      </c>
      <c r="E71" s="209">
        <f>[1]一般!E71+[1]特別基金!E71+[1]建設資金!E71+[1]講演会!E71+[1]切手等!E71</f>
        <v>0</v>
      </c>
      <c r="F71" s="210"/>
      <c r="G71" s="209">
        <f>[1]一般!G71+[1]特別基金!G71+[1]建設資金!G71+[1]講演会!G71+[1]切手等!G71</f>
        <v>0</v>
      </c>
      <c r="H71" s="209">
        <f>[1]一般!H71+[1]特別基金!H71+[1]建設資金!H71+[1]講演会!H71+[1]切手等!H71</f>
        <v>0</v>
      </c>
      <c r="I71" s="209">
        <f>[1]一般!I71+[1]特別基金!I71+[1]建設資金!I71+[1]講演会!I71+[1]切手等!I71</f>
        <v>0</v>
      </c>
      <c r="J71" s="209">
        <f>[1]一般!J71+[1]特別基金!J71+[1]建設資金!J71+[1]講演会!J71+[1]切手等!J71</f>
        <v>0</v>
      </c>
      <c r="K71" s="210">
        <f t="shared" si="10"/>
        <v>0</v>
      </c>
      <c r="L71" s="242"/>
      <c r="M71" s="243"/>
      <c r="N71" s="221">
        <f t="shared" ref="N71" si="17">F71+K71</f>
        <v>0</v>
      </c>
    </row>
    <row r="72" spans="1:14" ht="15.75" customHeight="1" thickBot="1" x14ac:dyDescent="0.2">
      <c r="A72" s="207"/>
      <c r="B72" s="208" t="s">
        <v>260</v>
      </c>
      <c r="C72" s="209">
        <f>[1]一般!C72+[1]特別基金!C72+[1]建設資金!C72+[1]講演会!C72+[1]切手等!C72</f>
        <v>67889</v>
      </c>
      <c r="D72" s="209">
        <f>[1]一般!D72+[1]特別基金!D72+[1]建設資金!D72+[1]講演会!D72+[1]切手等!D72</f>
        <v>280</v>
      </c>
      <c r="E72" s="209">
        <f>[1]一般!E72+[1]特別基金!E72+[1]建設資金!E72+[1]講演会!E72+[1]切手等!E72</f>
        <v>0</v>
      </c>
      <c r="F72" s="210">
        <f t="shared" si="16"/>
        <v>68169</v>
      </c>
      <c r="G72" s="209">
        <f>[1]一般!G72+[1]特別基金!G72+[1]建設資金!G72+[1]講演会!G72+[1]切手等!G72</f>
        <v>980</v>
      </c>
      <c r="H72" s="209">
        <f>[1]一般!H72+[1]特別基金!H72+[1]建設資金!H72+[1]講演会!H72+[1]切手等!H72</f>
        <v>896</v>
      </c>
      <c r="I72" s="209">
        <f>[1]一般!I72+[1]特別基金!I72+[1]建設資金!I72+[1]講演会!I72+[1]切手等!I72</f>
        <v>56</v>
      </c>
      <c r="J72" s="209">
        <f>[1]一般!J72+[1]特別基金!J72+[1]建設資金!J72+[1]講演会!J72+[1]切手等!J72</f>
        <v>0</v>
      </c>
      <c r="K72" s="210">
        <f t="shared" si="10"/>
        <v>1932</v>
      </c>
      <c r="L72" s="242"/>
      <c r="M72" s="243"/>
      <c r="N72" s="221">
        <f t="shared" si="11"/>
        <v>70101</v>
      </c>
    </row>
    <row r="73" spans="1:14" ht="15.75" customHeight="1" thickBot="1" x14ac:dyDescent="0.2">
      <c r="A73" s="246" t="s">
        <v>261</v>
      </c>
      <c r="B73" s="247"/>
      <c r="C73" s="248">
        <f>SUM(C39:C72)-SUM(C66:C68)-SUM(C46:C49)</f>
        <v>4846998</v>
      </c>
      <c r="D73" s="248">
        <f t="shared" ref="D73:E73" si="18">SUM(D39:D72)-SUM(D66:D68)-SUM(D46:D49)</f>
        <v>9162860</v>
      </c>
      <c r="E73" s="248">
        <f t="shared" si="18"/>
        <v>0</v>
      </c>
      <c r="F73" s="249">
        <f>SUM(C73:E73)</f>
        <v>14009858</v>
      </c>
      <c r="G73" s="248">
        <f>SUM(G39:G72)-SUM(G66:G68)-SUM(G46:G49)</f>
        <v>66090607</v>
      </c>
      <c r="H73" s="248">
        <f t="shared" ref="H73" si="19">SUM(H39:H72)-SUM(H66:H68)-SUM(H46:H49)</f>
        <v>30988977</v>
      </c>
      <c r="I73" s="248">
        <f>SUM(I39:I72)-SUM(I66:I68)-SUM(I46:I49)</f>
        <v>975775</v>
      </c>
      <c r="J73" s="248">
        <f>SUM(J39:J72)-SUM(J66:J68)-SUM(J46:J49)</f>
        <v>6673300</v>
      </c>
      <c r="K73" s="249">
        <f>SUM(G73:J73)</f>
        <v>104728659</v>
      </c>
      <c r="L73" s="250">
        <f>SUM(L39:L72)</f>
        <v>0</v>
      </c>
      <c r="M73" s="251"/>
      <c r="N73" s="251">
        <f>F73+K73+L73</f>
        <v>118738517</v>
      </c>
    </row>
    <row r="74" spans="1:14" ht="15.75" customHeight="1" x14ac:dyDescent="0.15">
      <c r="A74" s="199" t="s">
        <v>262</v>
      </c>
      <c r="B74" s="200"/>
      <c r="C74" s="252"/>
      <c r="D74" s="252"/>
      <c r="E74" s="252"/>
      <c r="F74" s="253"/>
      <c r="G74" s="254"/>
      <c r="H74" s="255"/>
      <c r="I74" s="252"/>
      <c r="J74" s="252"/>
      <c r="K74" s="253">
        <f t="shared" ref="K74:K100" si="20">SUM(G74:J74)</f>
        <v>0</v>
      </c>
      <c r="L74" s="205"/>
      <c r="M74" s="206"/>
      <c r="N74" s="206"/>
    </row>
    <row r="75" spans="1:14" ht="15.75" customHeight="1" x14ac:dyDescent="0.15">
      <c r="A75" s="207"/>
      <c r="B75" s="208" t="s">
        <v>263</v>
      </c>
      <c r="C75" s="256"/>
      <c r="D75" s="256"/>
      <c r="E75" s="256"/>
      <c r="F75" s="257">
        <f t="shared" ref="F75:F100" si="21">SUM(C75:E75)</f>
        <v>0</v>
      </c>
      <c r="G75" s="258"/>
      <c r="H75" s="259"/>
      <c r="I75" s="256"/>
      <c r="J75" s="256"/>
      <c r="K75" s="257">
        <f t="shared" si="20"/>
        <v>0</v>
      </c>
      <c r="L75" s="213">
        <f>[1]一般!L75</f>
        <v>1962772</v>
      </c>
      <c r="M75" s="214"/>
      <c r="N75" s="221">
        <f t="shared" ref="N75:N100" si="22">L75</f>
        <v>1962772</v>
      </c>
    </row>
    <row r="76" spans="1:14" ht="15.75" customHeight="1" x14ac:dyDescent="0.15">
      <c r="A76" s="207"/>
      <c r="B76" s="208" t="s">
        <v>264</v>
      </c>
      <c r="C76" s="256"/>
      <c r="D76" s="256"/>
      <c r="E76" s="256"/>
      <c r="F76" s="257">
        <f t="shared" si="21"/>
        <v>0</v>
      </c>
      <c r="G76" s="258"/>
      <c r="H76" s="259"/>
      <c r="I76" s="256"/>
      <c r="J76" s="256"/>
      <c r="K76" s="257">
        <f t="shared" si="20"/>
        <v>0</v>
      </c>
      <c r="L76" s="225">
        <f>[1]一般!L76</f>
        <v>1743222</v>
      </c>
      <c r="M76" s="214"/>
      <c r="N76" s="221">
        <f t="shared" si="22"/>
        <v>1743222</v>
      </c>
    </row>
    <row r="77" spans="1:14" ht="15.75" customHeight="1" x14ac:dyDescent="0.15">
      <c r="A77" s="207"/>
      <c r="B77" s="208" t="s">
        <v>265</v>
      </c>
      <c r="C77" s="256"/>
      <c r="D77" s="256"/>
      <c r="E77" s="256"/>
      <c r="F77" s="257">
        <f t="shared" si="21"/>
        <v>0</v>
      </c>
      <c r="G77" s="258"/>
      <c r="H77" s="259"/>
      <c r="I77" s="256"/>
      <c r="J77" s="256"/>
      <c r="K77" s="257">
        <f t="shared" si="20"/>
        <v>0</v>
      </c>
      <c r="L77" s="225">
        <f>[1]一般!L77</f>
        <v>230107</v>
      </c>
      <c r="M77" s="214"/>
      <c r="N77" s="221">
        <f t="shared" si="22"/>
        <v>230107</v>
      </c>
    </row>
    <row r="78" spans="1:14" ht="15.75" customHeight="1" x14ac:dyDescent="0.15">
      <c r="A78" s="207"/>
      <c r="B78" s="208" t="s">
        <v>266</v>
      </c>
      <c r="C78" s="256"/>
      <c r="D78" s="256"/>
      <c r="E78" s="256"/>
      <c r="F78" s="257">
        <f t="shared" si="21"/>
        <v>0</v>
      </c>
      <c r="G78" s="258"/>
      <c r="H78" s="259"/>
      <c r="I78" s="256"/>
      <c r="J78" s="256"/>
      <c r="K78" s="257">
        <f t="shared" si="20"/>
        <v>0</v>
      </c>
      <c r="L78" s="213">
        <f>[1]一般!L78</f>
        <v>565119</v>
      </c>
      <c r="M78" s="214"/>
      <c r="N78" s="221">
        <f t="shared" si="22"/>
        <v>565119</v>
      </c>
    </row>
    <row r="79" spans="1:14" ht="15.75" customHeight="1" x14ac:dyDescent="0.15">
      <c r="A79" s="207"/>
      <c r="B79" s="208" t="s">
        <v>267</v>
      </c>
      <c r="C79" s="260"/>
      <c r="D79" s="260"/>
      <c r="E79" s="260"/>
      <c r="F79" s="261">
        <f t="shared" si="21"/>
        <v>0</v>
      </c>
      <c r="G79" s="262"/>
      <c r="H79" s="263"/>
      <c r="I79" s="260"/>
      <c r="J79" s="260"/>
      <c r="K79" s="261">
        <f t="shared" si="20"/>
        <v>0</v>
      </c>
      <c r="L79" s="225">
        <f>[1]一般!L79</f>
        <v>173295</v>
      </c>
      <c r="M79" s="221"/>
      <c r="N79" s="221">
        <f t="shared" si="22"/>
        <v>173295</v>
      </c>
    </row>
    <row r="80" spans="1:14" ht="15.75" customHeight="1" x14ac:dyDescent="0.15">
      <c r="A80" s="207"/>
      <c r="B80" s="208" t="s">
        <v>268</v>
      </c>
      <c r="C80" s="260"/>
      <c r="D80" s="260"/>
      <c r="E80" s="260"/>
      <c r="F80" s="261">
        <f t="shared" si="21"/>
        <v>0</v>
      </c>
      <c r="G80" s="262"/>
      <c r="H80" s="263"/>
      <c r="I80" s="260"/>
      <c r="J80" s="260"/>
      <c r="K80" s="261">
        <f t="shared" si="20"/>
        <v>0</v>
      </c>
      <c r="L80" s="225">
        <f>[1]一般!L80</f>
        <v>83852</v>
      </c>
      <c r="M80" s="221"/>
      <c r="N80" s="221">
        <f t="shared" si="22"/>
        <v>83852</v>
      </c>
    </row>
    <row r="81" spans="1:14" ht="15.75" customHeight="1" x14ac:dyDescent="0.15">
      <c r="A81" s="207"/>
      <c r="B81" s="208" t="s">
        <v>269</v>
      </c>
      <c r="C81" s="260"/>
      <c r="D81" s="260"/>
      <c r="E81" s="260"/>
      <c r="F81" s="261">
        <f t="shared" si="21"/>
        <v>0</v>
      </c>
      <c r="G81" s="262"/>
      <c r="H81" s="263"/>
      <c r="I81" s="260"/>
      <c r="J81" s="260"/>
      <c r="K81" s="261">
        <f t="shared" si="20"/>
        <v>0</v>
      </c>
      <c r="L81" s="213">
        <f>[1]一般!L81</f>
        <v>49291</v>
      </c>
      <c r="M81" s="214"/>
      <c r="N81" s="221">
        <f t="shared" si="22"/>
        <v>49291</v>
      </c>
    </row>
    <row r="82" spans="1:14" ht="15.75" customHeight="1" x14ac:dyDescent="0.15">
      <c r="A82" s="207"/>
      <c r="B82" s="208" t="s">
        <v>270</v>
      </c>
      <c r="C82" s="260"/>
      <c r="D82" s="260"/>
      <c r="E82" s="260"/>
      <c r="F82" s="261">
        <f t="shared" si="21"/>
        <v>0</v>
      </c>
      <c r="G82" s="262"/>
      <c r="H82" s="263"/>
      <c r="I82" s="260"/>
      <c r="J82" s="260"/>
      <c r="K82" s="261">
        <f t="shared" si="20"/>
        <v>0</v>
      </c>
      <c r="L82" s="225">
        <f>[1]一般!L82</f>
        <v>88327</v>
      </c>
      <c r="M82" s="221"/>
      <c r="N82" s="221">
        <f t="shared" si="22"/>
        <v>88327</v>
      </c>
    </row>
    <row r="83" spans="1:14" ht="15.75" customHeight="1" thickBot="1" x14ac:dyDescent="0.2">
      <c r="A83" s="238"/>
      <c r="B83" s="239" t="s">
        <v>271</v>
      </c>
      <c r="C83" s="264"/>
      <c r="D83" s="264"/>
      <c r="E83" s="264"/>
      <c r="F83" s="265">
        <f t="shared" si="21"/>
        <v>0</v>
      </c>
      <c r="G83" s="266"/>
      <c r="H83" s="267"/>
      <c r="I83" s="264"/>
      <c r="J83" s="264"/>
      <c r="K83" s="265">
        <f t="shared" si="20"/>
        <v>0</v>
      </c>
      <c r="L83" s="268">
        <f>[1]一般!L83</f>
        <v>1802583</v>
      </c>
      <c r="M83" s="269"/>
      <c r="N83" s="269">
        <f t="shared" si="22"/>
        <v>1802583</v>
      </c>
    </row>
    <row r="84" spans="1:14" ht="15.75" customHeight="1" x14ac:dyDescent="0.15">
      <c r="A84" s="199"/>
      <c r="B84" s="200" t="s">
        <v>272</v>
      </c>
      <c r="C84" s="270"/>
      <c r="D84" s="270"/>
      <c r="E84" s="270"/>
      <c r="F84" s="271">
        <f t="shared" si="21"/>
        <v>0</v>
      </c>
      <c r="G84" s="272"/>
      <c r="H84" s="273"/>
      <c r="I84" s="270"/>
      <c r="J84" s="270"/>
      <c r="K84" s="271">
        <f t="shared" si="20"/>
        <v>0</v>
      </c>
      <c r="L84" s="205">
        <f>[1]一般!L84</f>
        <v>436</v>
      </c>
      <c r="M84" s="206"/>
      <c r="N84" s="274">
        <f t="shared" si="22"/>
        <v>436</v>
      </c>
    </row>
    <row r="85" spans="1:14" ht="15.75" customHeight="1" x14ac:dyDescent="0.15">
      <c r="A85" s="207"/>
      <c r="B85" s="208" t="s">
        <v>273</v>
      </c>
      <c r="C85" s="260"/>
      <c r="D85" s="260"/>
      <c r="E85" s="260"/>
      <c r="F85" s="261">
        <f t="shared" si="21"/>
        <v>0</v>
      </c>
      <c r="G85" s="262"/>
      <c r="H85" s="263"/>
      <c r="I85" s="260"/>
      <c r="J85" s="260"/>
      <c r="K85" s="261">
        <f t="shared" si="20"/>
        <v>0</v>
      </c>
      <c r="L85" s="213">
        <f>[1]一般!L85</f>
        <v>74542</v>
      </c>
      <c r="M85" s="214"/>
      <c r="N85" s="221">
        <f t="shared" si="22"/>
        <v>74542</v>
      </c>
    </row>
    <row r="86" spans="1:14" ht="15.75" customHeight="1" x14ac:dyDescent="0.15">
      <c r="A86" s="207"/>
      <c r="B86" s="208" t="s">
        <v>274</v>
      </c>
      <c r="C86" s="260"/>
      <c r="D86" s="260"/>
      <c r="E86" s="260"/>
      <c r="F86" s="261">
        <f t="shared" si="21"/>
        <v>0</v>
      </c>
      <c r="G86" s="262"/>
      <c r="H86" s="263"/>
      <c r="I86" s="260"/>
      <c r="J86" s="260"/>
      <c r="K86" s="261">
        <f t="shared" si="20"/>
        <v>0</v>
      </c>
      <c r="L86" s="213">
        <f>[1]一般!L86</f>
        <v>20392</v>
      </c>
      <c r="M86" s="214"/>
      <c r="N86" s="221">
        <f t="shared" si="22"/>
        <v>20392</v>
      </c>
    </row>
    <row r="87" spans="1:14" ht="15.75" customHeight="1" x14ac:dyDescent="0.15">
      <c r="A87" s="207"/>
      <c r="B87" s="208" t="s">
        <v>275</v>
      </c>
      <c r="C87" s="260"/>
      <c r="D87" s="260"/>
      <c r="E87" s="260"/>
      <c r="F87" s="261">
        <f t="shared" si="21"/>
        <v>0</v>
      </c>
      <c r="G87" s="262"/>
      <c r="H87" s="263"/>
      <c r="I87" s="260"/>
      <c r="J87" s="260"/>
      <c r="K87" s="261">
        <f t="shared" si="20"/>
        <v>0</v>
      </c>
      <c r="L87" s="213">
        <f>[1]一般!L87</f>
        <v>1476</v>
      </c>
      <c r="M87" s="214"/>
      <c r="N87" s="221">
        <f t="shared" si="22"/>
        <v>1476</v>
      </c>
    </row>
    <row r="88" spans="1:14" ht="15.75" customHeight="1" x14ac:dyDescent="0.15">
      <c r="A88" s="207"/>
      <c r="B88" s="208" t="s">
        <v>276</v>
      </c>
      <c r="C88" s="260"/>
      <c r="D88" s="260"/>
      <c r="E88" s="260"/>
      <c r="F88" s="261">
        <f>SUM(C88:E88)</f>
        <v>0</v>
      </c>
      <c r="G88" s="262"/>
      <c r="H88" s="263"/>
      <c r="I88" s="260"/>
      <c r="J88" s="260"/>
      <c r="K88" s="261">
        <f>SUM(G88:J88)</f>
        <v>0</v>
      </c>
      <c r="L88" s="225">
        <f>[1]一般!L88</f>
        <v>222476</v>
      </c>
      <c r="M88" s="221"/>
      <c r="N88" s="221">
        <f>L88</f>
        <v>222476</v>
      </c>
    </row>
    <row r="89" spans="1:14" ht="15.75" customHeight="1" x14ac:dyDescent="0.15">
      <c r="A89" s="207"/>
      <c r="B89" s="208" t="s">
        <v>277</v>
      </c>
      <c r="C89" s="260"/>
      <c r="D89" s="260"/>
      <c r="E89" s="260"/>
      <c r="F89" s="261">
        <f t="shared" si="21"/>
        <v>0</v>
      </c>
      <c r="G89" s="262"/>
      <c r="H89" s="263"/>
      <c r="I89" s="260"/>
      <c r="J89" s="260"/>
      <c r="K89" s="261">
        <f t="shared" si="20"/>
        <v>0</v>
      </c>
      <c r="L89" s="213">
        <f>[1]一般!L89</f>
        <v>84992</v>
      </c>
      <c r="M89" s="214"/>
      <c r="N89" s="221">
        <f t="shared" si="22"/>
        <v>84992</v>
      </c>
    </row>
    <row r="90" spans="1:14" ht="15.75" customHeight="1" x14ac:dyDescent="0.15">
      <c r="A90" s="207"/>
      <c r="B90" s="208" t="s">
        <v>278</v>
      </c>
      <c r="C90" s="260"/>
      <c r="D90" s="260"/>
      <c r="E90" s="260"/>
      <c r="F90" s="261">
        <f t="shared" si="21"/>
        <v>0</v>
      </c>
      <c r="G90" s="262"/>
      <c r="H90" s="263"/>
      <c r="I90" s="260"/>
      <c r="J90" s="260"/>
      <c r="K90" s="261">
        <f t="shared" si="20"/>
        <v>0</v>
      </c>
      <c r="L90" s="213">
        <f>[1]一般!L90</f>
        <v>105959</v>
      </c>
      <c r="M90" s="214"/>
      <c r="N90" s="221">
        <f t="shared" si="22"/>
        <v>105959</v>
      </c>
    </row>
    <row r="91" spans="1:14" ht="15.75" customHeight="1" x14ac:dyDescent="0.15">
      <c r="A91" s="207"/>
      <c r="B91" s="208" t="s">
        <v>279</v>
      </c>
      <c r="C91" s="260"/>
      <c r="D91" s="260"/>
      <c r="E91" s="260"/>
      <c r="F91" s="261">
        <f>SUM(C91:E91)</f>
        <v>0</v>
      </c>
      <c r="G91" s="262"/>
      <c r="H91" s="263"/>
      <c r="I91" s="260"/>
      <c r="J91" s="260"/>
      <c r="K91" s="261">
        <f>SUM(G91:J91)</f>
        <v>0</v>
      </c>
      <c r="L91" s="225">
        <f>[1]一般!L91</f>
        <v>167</v>
      </c>
      <c r="M91" s="221"/>
      <c r="N91" s="221">
        <f t="shared" si="22"/>
        <v>167</v>
      </c>
    </row>
    <row r="92" spans="1:14" ht="15.75" customHeight="1" x14ac:dyDescent="0.15">
      <c r="A92" s="207"/>
      <c r="B92" s="208" t="s">
        <v>280</v>
      </c>
      <c r="C92" s="260"/>
      <c r="D92" s="260"/>
      <c r="E92" s="260"/>
      <c r="F92" s="261">
        <f t="shared" si="21"/>
        <v>0</v>
      </c>
      <c r="G92" s="262"/>
      <c r="H92" s="263"/>
      <c r="I92" s="260"/>
      <c r="J92" s="260"/>
      <c r="K92" s="261">
        <f t="shared" si="20"/>
        <v>0</v>
      </c>
      <c r="L92" s="213">
        <f>[1]一般!L92</f>
        <v>184788</v>
      </c>
      <c r="M92" s="214"/>
      <c r="N92" s="221">
        <f t="shared" si="22"/>
        <v>184788</v>
      </c>
    </row>
    <row r="93" spans="1:14" ht="15.75" customHeight="1" x14ac:dyDescent="0.15">
      <c r="A93" s="207"/>
      <c r="B93" s="208" t="s">
        <v>281</v>
      </c>
      <c r="C93" s="260"/>
      <c r="D93" s="260"/>
      <c r="E93" s="260"/>
      <c r="F93" s="261">
        <f t="shared" si="21"/>
        <v>0</v>
      </c>
      <c r="G93" s="262"/>
      <c r="H93" s="263"/>
      <c r="I93" s="260"/>
      <c r="J93" s="260"/>
      <c r="K93" s="261">
        <f t="shared" si="20"/>
        <v>0</v>
      </c>
      <c r="L93" s="213">
        <f>[1]一般!L93</f>
        <v>36769</v>
      </c>
      <c r="M93" s="214"/>
      <c r="N93" s="221">
        <f t="shared" si="22"/>
        <v>36769</v>
      </c>
    </row>
    <row r="94" spans="1:14" ht="15.75" customHeight="1" x14ac:dyDescent="0.15">
      <c r="A94" s="207"/>
      <c r="B94" s="208" t="s">
        <v>282</v>
      </c>
      <c r="C94" s="260"/>
      <c r="D94" s="260"/>
      <c r="E94" s="260"/>
      <c r="F94" s="261">
        <f t="shared" si="21"/>
        <v>0</v>
      </c>
      <c r="G94" s="262"/>
      <c r="H94" s="263"/>
      <c r="I94" s="260"/>
      <c r="J94" s="260"/>
      <c r="K94" s="261">
        <f t="shared" si="20"/>
        <v>0</v>
      </c>
      <c r="L94" s="213">
        <f>[1]一般!L94</f>
        <v>721869</v>
      </c>
      <c r="M94" s="214"/>
      <c r="N94" s="221">
        <f t="shared" si="22"/>
        <v>721869</v>
      </c>
    </row>
    <row r="95" spans="1:14" ht="15.75" customHeight="1" x14ac:dyDescent="0.15">
      <c r="A95" s="207"/>
      <c r="B95" s="208" t="s">
        <v>283</v>
      </c>
      <c r="C95" s="260"/>
      <c r="D95" s="260"/>
      <c r="E95" s="260"/>
      <c r="F95" s="261">
        <f t="shared" si="21"/>
        <v>0</v>
      </c>
      <c r="G95" s="262"/>
      <c r="H95" s="263"/>
      <c r="I95" s="260"/>
      <c r="J95" s="260"/>
      <c r="K95" s="261">
        <f t="shared" si="20"/>
        <v>0</v>
      </c>
      <c r="L95" s="213">
        <f>[1]一般!L95</f>
        <v>28000</v>
      </c>
      <c r="M95" s="214"/>
      <c r="N95" s="221">
        <f t="shared" si="22"/>
        <v>28000</v>
      </c>
    </row>
    <row r="96" spans="1:14" ht="15.75" customHeight="1" x14ac:dyDescent="0.15">
      <c r="A96" s="207"/>
      <c r="B96" s="208" t="s">
        <v>284</v>
      </c>
      <c r="C96" s="260"/>
      <c r="D96" s="260"/>
      <c r="E96" s="260"/>
      <c r="F96" s="261">
        <f t="shared" si="21"/>
        <v>0</v>
      </c>
      <c r="G96" s="262"/>
      <c r="H96" s="263"/>
      <c r="I96" s="260"/>
      <c r="J96" s="260"/>
      <c r="K96" s="261">
        <f t="shared" si="20"/>
        <v>0</v>
      </c>
      <c r="L96" s="225">
        <f>[1]一般!L96+[1]特別基金!L96+[1]建設資金!L96+[1]講演会!L96+[1]切手等!L96</f>
        <v>214647</v>
      </c>
      <c r="M96" s="221"/>
      <c r="N96" s="221">
        <f t="shared" si="22"/>
        <v>214647</v>
      </c>
    </row>
    <row r="97" spans="1:14" ht="15.75" customHeight="1" x14ac:dyDescent="0.15">
      <c r="A97" s="207"/>
      <c r="B97" s="208" t="s">
        <v>285</v>
      </c>
      <c r="C97" s="260"/>
      <c r="D97" s="260"/>
      <c r="E97" s="260"/>
      <c r="F97" s="261">
        <f t="shared" si="21"/>
        <v>0</v>
      </c>
      <c r="G97" s="262"/>
      <c r="H97" s="263"/>
      <c r="I97" s="260"/>
      <c r="J97" s="260"/>
      <c r="K97" s="261">
        <f t="shared" si="20"/>
        <v>0</v>
      </c>
      <c r="L97" s="213">
        <f>[1]一般!L97</f>
        <v>252807</v>
      </c>
      <c r="M97" s="214"/>
      <c r="N97" s="221">
        <f t="shared" si="22"/>
        <v>252807</v>
      </c>
    </row>
    <row r="98" spans="1:14" ht="15.75" customHeight="1" x14ac:dyDescent="0.15">
      <c r="A98" s="207"/>
      <c r="B98" s="208" t="s">
        <v>286</v>
      </c>
      <c r="C98" s="260"/>
      <c r="D98" s="260"/>
      <c r="E98" s="260"/>
      <c r="F98" s="261">
        <f t="shared" si="21"/>
        <v>0</v>
      </c>
      <c r="G98" s="262"/>
      <c r="H98" s="263"/>
      <c r="I98" s="260"/>
      <c r="J98" s="260"/>
      <c r="K98" s="261">
        <f t="shared" si="20"/>
        <v>0</v>
      </c>
      <c r="L98" s="213">
        <f>[1]一般!L98</f>
        <v>0</v>
      </c>
      <c r="M98" s="214"/>
      <c r="N98" s="221">
        <f t="shared" si="22"/>
        <v>0</v>
      </c>
    </row>
    <row r="99" spans="1:14" ht="15.75" customHeight="1" x14ac:dyDescent="0.15">
      <c r="A99" s="207"/>
      <c r="B99" s="208" t="s">
        <v>287</v>
      </c>
      <c r="C99" s="260"/>
      <c r="D99" s="260"/>
      <c r="E99" s="260"/>
      <c r="F99" s="261">
        <f t="shared" si="21"/>
        <v>0</v>
      </c>
      <c r="G99" s="262"/>
      <c r="H99" s="263"/>
      <c r="I99" s="260"/>
      <c r="J99" s="260"/>
      <c r="K99" s="261">
        <f t="shared" si="20"/>
        <v>0</v>
      </c>
      <c r="L99" s="225">
        <f>[1]一般!L99+[1]建設資金!L99+[1]特別基金!L99+[1]講演会!L99+[1]切手等!L99</f>
        <v>71778</v>
      </c>
      <c r="M99" s="221"/>
      <c r="N99" s="221">
        <f t="shared" si="22"/>
        <v>71778</v>
      </c>
    </row>
    <row r="100" spans="1:14" ht="15.75" customHeight="1" x14ac:dyDescent="0.15">
      <c r="A100" s="207"/>
      <c r="B100" s="208" t="s">
        <v>288</v>
      </c>
      <c r="C100" s="256"/>
      <c r="D100" s="256"/>
      <c r="E100" s="256"/>
      <c r="F100" s="257">
        <f t="shared" si="21"/>
        <v>0</v>
      </c>
      <c r="G100" s="258"/>
      <c r="H100" s="259"/>
      <c r="I100" s="256"/>
      <c r="J100" s="256"/>
      <c r="K100" s="257">
        <f t="shared" si="20"/>
        <v>0</v>
      </c>
      <c r="L100" s="213">
        <f>[1]一般!L100</f>
        <v>36777</v>
      </c>
      <c r="M100" s="214"/>
      <c r="N100" s="221">
        <f t="shared" si="22"/>
        <v>36777</v>
      </c>
    </row>
    <row r="101" spans="1:14" ht="15.75" customHeight="1" x14ac:dyDescent="0.15">
      <c r="A101" s="275" t="s">
        <v>289</v>
      </c>
      <c r="B101" s="276"/>
      <c r="C101" s="277">
        <f t="shared" ref="C101:K101" si="23">SUM(C74:C100)</f>
        <v>0</v>
      </c>
      <c r="D101" s="277">
        <f t="shared" si="23"/>
        <v>0</v>
      </c>
      <c r="E101" s="277">
        <f t="shared" si="23"/>
        <v>0</v>
      </c>
      <c r="F101" s="278">
        <f t="shared" si="23"/>
        <v>0</v>
      </c>
      <c r="G101" s="279">
        <f t="shared" si="23"/>
        <v>0</v>
      </c>
      <c r="H101" s="280">
        <f t="shared" si="23"/>
        <v>0</v>
      </c>
      <c r="I101" s="277">
        <f t="shared" si="23"/>
        <v>0</v>
      </c>
      <c r="J101" s="277">
        <f t="shared" si="23"/>
        <v>0</v>
      </c>
      <c r="K101" s="278">
        <f t="shared" si="23"/>
        <v>0</v>
      </c>
      <c r="L101" s="281">
        <f>SUM(L74:L100)</f>
        <v>8756443</v>
      </c>
      <c r="M101" s="282"/>
      <c r="N101" s="282">
        <f>SUM(N74:N100)</f>
        <v>8756443</v>
      </c>
    </row>
    <row r="102" spans="1:14" ht="15.75" customHeight="1" thickBot="1" x14ac:dyDescent="0.2">
      <c r="A102" s="283" t="s">
        <v>290</v>
      </c>
      <c r="B102" s="284"/>
      <c r="C102" s="285">
        <f>C73+C101</f>
        <v>4846998</v>
      </c>
      <c r="D102" s="285">
        <f>D73+D101</f>
        <v>9162860</v>
      </c>
      <c r="E102" s="285">
        <f>E73+E101</f>
        <v>0</v>
      </c>
      <c r="F102" s="286">
        <f>SUM(C102:E102)</f>
        <v>14009858</v>
      </c>
      <c r="G102" s="287">
        <f>G73+G101</f>
        <v>66090607</v>
      </c>
      <c r="H102" s="288">
        <f>H73+H101</f>
        <v>30988977</v>
      </c>
      <c r="I102" s="285">
        <f>I73+I101</f>
        <v>975775</v>
      </c>
      <c r="J102" s="285">
        <f>J73+J101</f>
        <v>6673300</v>
      </c>
      <c r="K102" s="286">
        <f>SUM(G102:J102)</f>
        <v>104728659</v>
      </c>
      <c r="L102" s="289">
        <f>L73+L101</f>
        <v>8756443</v>
      </c>
      <c r="M102" s="290"/>
      <c r="N102" s="290">
        <f>N73+N101</f>
        <v>127494960</v>
      </c>
    </row>
    <row r="103" spans="1:14" ht="15.75" customHeight="1" x14ac:dyDescent="0.15">
      <c r="A103" s="291" t="s">
        <v>291</v>
      </c>
      <c r="B103" s="292"/>
      <c r="C103" s="293">
        <f>C36-C102</f>
        <v>-4846998</v>
      </c>
      <c r="D103" s="293">
        <f t="shared" ref="D103:K103" si="24">D36-D102</f>
        <v>-9162860</v>
      </c>
      <c r="E103" s="293">
        <f t="shared" si="24"/>
        <v>0</v>
      </c>
      <c r="F103" s="294">
        <f t="shared" si="24"/>
        <v>-14009858</v>
      </c>
      <c r="G103" s="295">
        <f>G36-G102</f>
        <v>18685594</v>
      </c>
      <c r="H103" s="296">
        <f>H36-H102</f>
        <v>-19854127</v>
      </c>
      <c r="I103" s="293">
        <f t="shared" si="24"/>
        <v>-481570</v>
      </c>
      <c r="J103" s="293">
        <f t="shared" si="24"/>
        <v>-6673300</v>
      </c>
      <c r="K103" s="294">
        <f t="shared" si="24"/>
        <v>-8323403</v>
      </c>
      <c r="L103" s="297">
        <f>L36-L102</f>
        <v>31864427</v>
      </c>
      <c r="M103" s="298"/>
      <c r="N103" s="298">
        <f>N36-N102</f>
        <v>9531166</v>
      </c>
    </row>
    <row r="104" spans="1:14" ht="15.75" customHeight="1" x14ac:dyDescent="0.15">
      <c r="A104" s="207" t="s">
        <v>292</v>
      </c>
      <c r="B104" s="208"/>
      <c r="C104" s="209"/>
      <c r="D104" s="209"/>
      <c r="E104" s="209"/>
      <c r="F104" s="210"/>
      <c r="G104" s="211"/>
      <c r="H104" s="212"/>
      <c r="I104" s="209"/>
      <c r="J104" s="209"/>
      <c r="K104" s="210"/>
      <c r="L104" s="213"/>
      <c r="M104" s="214"/>
      <c r="N104" s="214"/>
    </row>
    <row r="105" spans="1:14" ht="15.75" customHeight="1" x14ac:dyDescent="0.15">
      <c r="A105" s="207"/>
      <c r="B105" s="208" t="s">
        <v>293</v>
      </c>
      <c r="C105" s="209"/>
      <c r="D105" s="209"/>
      <c r="E105" s="209"/>
      <c r="F105" s="210">
        <f>SUM(C105:E105)</f>
        <v>0</v>
      </c>
      <c r="G105" s="211"/>
      <c r="H105" s="212"/>
      <c r="I105" s="209"/>
      <c r="J105" s="209"/>
      <c r="K105" s="210">
        <f>SUM(G105:J105)</f>
        <v>0</v>
      </c>
      <c r="L105" s="213"/>
      <c r="M105" s="214"/>
      <c r="N105" s="214">
        <f>F105+K105+L105</f>
        <v>0</v>
      </c>
    </row>
    <row r="106" spans="1:14" ht="15.75" customHeight="1" x14ac:dyDescent="0.15">
      <c r="A106" s="207"/>
      <c r="B106" s="208" t="s">
        <v>294</v>
      </c>
      <c r="C106" s="209"/>
      <c r="D106" s="209"/>
      <c r="E106" s="209"/>
      <c r="F106" s="210">
        <f>SUM(C106:E106)</f>
        <v>0</v>
      </c>
      <c r="G106" s="211"/>
      <c r="H106" s="212"/>
      <c r="I106" s="209"/>
      <c r="J106" s="209"/>
      <c r="K106" s="210">
        <f>SUM(G106:J106)</f>
        <v>0</v>
      </c>
      <c r="L106" s="213"/>
      <c r="M106" s="214"/>
      <c r="N106" s="214">
        <f>F106+K106+L106</f>
        <v>0</v>
      </c>
    </row>
    <row r="107" spans="1:14" ht="15.75" customHeight="1" x14ac:dyDescent="0.15">
      <c r="A107" s="207"/>
      <c r="B107" s="208" t="s">
        <v>295</v>
      </c>
      <c r="C107" s="209"/>
      <c r="D107" s="209"/>
      <c r="E107" s="209"/>
      <c r="F107" s="210">
        <f>SUM(C107:E107)</f>
        <v>0</v>
      </c>
      <c r="G107" s="211"/>
      <c r="H107" s="212"/>
      <c r="I107" s="209"/>
      <c r="J107" s="209"/>
      <c r="K107" s="210">
        <f>SUM(G107:J107)</f>
        <v>0</v>
      </c>
      <c r="L107" s="213">
        <f>[1]建設資金!L107</f>
        <v>-65039</v>
      </c>
      <c r="M107" s="214"/>
      <c r="N107" s="214">
        <f>F107+K107+L107</f>
        <v>-65039</v>
      </c>
    </row>
    <row r="108" spans="1:14" ht="15.75" customHeight="1" x14ac:dyDescent="0.15">
      <c r="A108" s="275" t="s">
        <v>296</v>
      </c>
      <c r="B108" s="276"/>
      <c r="C108" s="299">
        <f t="shared" ref="C108:N108" si="25">SUM(C105:C107)</f>
        <v>0</v>
      </c>
      <c r="D108" s="299">
        <f t="shared" si="25"/>
        <v>0</v>
      </c>
      <c r="E108" s="299">
        <f t="shared" si="25"/>
        <v>0</v>
      </c>
      <c r="F108" s="300">
        <f t="shared" si="25"/>
        <v>0</v>
      </c>
      <c r="G108" s="301">
        <f t="shared" si="25"/>
        <v>0</v>
      </c>
      <c r="H108" s="302">
        <f t="shared" si="25"/>
        <v>0</v>
      </c>
      <c r="I108" s="299">
        <f t="shared" si="25"/>
        <v>0</v>
      </c>
      <c r="J108" s="299">
        <f t="shared" si="25"/>
        <v>0</v>
      </c>
      <c r="K108" s="300">
        <f t="shared" si="25"/>
        <v>0</v>
      </c>
      <c r="L108" s="303">
        <f>SUM(L105:L107)</f>
        <v>-65039</v>
      </c>
      <c r="M108" s="304"/>
      <c r="N108" s="304">
        <f t="shared" si="25"/>
        <v>-65039</v>
      </c>
    </row>
    <row r="109" spans="1:14" ht="15.75" customHeight="1" thickBot="1" x14ac:dyDescent="0.2">
      <c r="A109" s="283" t="s">
        <v>297</v>
      </c>
      <c r="B109" s="284"/>
      <c r="C109" s="305">
        <f>C103+C108</f>
        <v>-4846998</v>
      </c>
      <c r="D109" s="305">
        <f t="shared" ref="D109:J109" si="26">D103+D108</f>
        <v>-9162860</v>
      </c>
      <c r="E109" s="305">
        <f t="shared" si="26"/>
        <v>0</v>
      </c>
      <c r="F109" s="306">
        <f>F103+F108</f>
        <v>-14009858</v>
      </c>
      <c r="G109" s="307">
        <f t="shared" si="26"/>
        <v>18685594</v>
      </c>
      <c r="H109" s="308">
        <f t="shared" si="26"/>
        <v>-19854127</v>
      </c>
      <c r="I109" s="305">
        <f t="shared" si="26"/>
        <v>-481570</v>
      </c>
      <c r="J109" s="305">
        <f t="shared" si="26"/>
        <v>-6673300</v>
      </c>
      <c r="K109" s="309">
        <f>K103+K108</f>
        <v>-8323403</v>
      </c>
      <c r="L109" s="309">
        <f>L103+L108</f>
        <v>31799388</v>
      </c>
      <c r="M109" s="310"/>
      <c r="N109" s="310">
        <f>N103+N108</f>
        <v>9466127</v>
      </c>
    </row>
    <row r="110" spans="1:14" ht="15.75" customHeight="1" x14ac:dyDescent="0.15">
      <c r="A110" s="199" t="s">
        <v>298</v>
      </c>
      <c r="B110" s="200"/>
      <c r="C110" s="201"/>
      <c r="D110" s="201"/>
      <c r="E110" s="201"/>
      <c r="F110" s="202"/>
      <c r="G110" s="203"/>
      <c r="H110" s="204"/>
      <c r="I110" s="201"/>
      <c r="J110" s="201"/>
      <c r="K110" s="202"/>
      <c r="L110" s="205"/>
      <c r="M110" s="206"/>
      <c r="N110" s="206"/>
    </row>
    <row r="111" spans="1:14" ht="15.75" customHeight="1" x14ac:dyDescent="0.15">
      <c r="A111" s="207" t="s">
        <v>299</v>
      </c>
      <c r="B111" s="208"/>
      <c r="C111" s="209"/>
      <c r="D111" s="209"/>
      <c r="E111" s="209"/>
      <c r="F111" s="210"/>
      <c r="G111" s="211"/>
      <c r="H111" s="212"/>
      <c r="I111" s="209"/>
      <c r="J111" s="209"/>
      <c r="K111" s="210"/>
      <c r="L111" s="213"/>
      <c r="M111" s="214"/>
      <c r="N111" s="214">
        <f>F111+K111+L111</f>
        <v>0</v>
      </c>
    </row>
    <row r="112" spans="1:14" ht="15.75" customHeight="1" x14ac:dyDescent="0.15">
      <c r="A112" s="207"/>
      <c r="B112" s="208" t="s">
        <v>300</v>
      </c>
      <c r="C112" s="209"/>
      <c r="D112" s="209"/>
      <c r="E112" s="209"/>
      <c r="F112" s="210">
        <f>SUM(C112:E112)</f>
        <v>0</v>
      </c>
      <c r="G112" s="211"/>
      <c r="H112" s="212"/>
      <c r="I112" s="209"/>
      <c r="J112" s="209"/>
      <c r="K112" s="210">
        <f>SUM(G112:J112)</f>
        <v>0</v>
      </c>
      <c r="L112" s="213"/>
      <c r="M112" s="214"/>
      <c r="N112" s="214">
        <f>F112+K112+L112</f>
        <v>0</v>
      </c>
    </row>
    <row r="113" spans="1:14" ht="15.75" customHeight="1" x14ac:dyDescent="0.15">
      <c r="A113" s="207" t="s">
        <v>301</v>
      </c>
      <c r="B113" s="208"/>
      <c r="C113" s="277">
        <f t="shared" ref="C113:N113" si="27">C112</f>
        <v>0</v>
      </c>
      <c r="D113" s="277">
        <f t="shared" si="27"/>
        <v>0</v>
      </c>
      <c r="E113" s="277">
        <f t="shared" si="27"/>
        <v>0</v>
      </c>
      <c r="F113" s="278">
        <f t="shared" si="27"/>
        <v>0</v>
      </c>
      <c r="G113" s="279">
        <f t="shared" si="27"/>
        <v>0</v>
      </c>
      <c r="H113" s="280">
        <f t="shared" si="27"/>
        <v>0</v>
      </c>
      <c r="I113" s="277">
        <f t="shared" si="27"/>
        <v>0</v>
      </c>
      <c r="J113" s="277">
        <f t="shared" si="27"/>
        <v>0</v>
      </c>
      <c r="K113" s="278">
        <f t="shared" si="27"/>
        <v>0</v>
      </c>
      <c r="L113" s="281">
        <f t="shared" si="27"/>
        <v>0</v>
      </c>
      <c r="M113" s="282"/>
      <c r="N113" s="282">
        <f t="shared" si="27"/>
        <v>0</v>
      </c>
    </row>
    <row r="114" spans="1:14" ht="15.75" customHeight="1" x14ac:dyDescent="0.15">
      <c r="A114" s="207" t="s">
        <v>302</v>
      </c>
      <c r="B114" s="208"/>
      <c r="C114" s="209"/>
      <c r="D114" s="209"/>
      <c r="E114" s="209"/>
      <c r="F114" s="210"/>
      <c r="G114" s="211"/>
      <c r="H114" s="212"/>
      <c r="I114" s="209"/>
      <c r="J114" s="209"/>
      <c r="K114" s="210"/>
      <c r="L114" s="213"/>
      <c r="M114" s="214"/>
      <c r="N114" s="214"/>
    </row>
    <row r="115" spans="1:14" ht="15.75" customHeight="1" x14ac:dyDescent="0.15">
      <c r="A115" s="207"/>
      <c r="B115" s="208" t="s">
        <v>303</v>
      </c>
      <c r="C115" s="209"/>
      <c r="D115" s="209"/>
      <c r="E115" s="209"/>
      <c r="F115" s="210">
        <f>SUM(C115:E115)</f>
        <v>0</v>
      </c>
      <c r="G115" s="211"/>
      <c r="H115" s="212"/>
      <c r="I115" s="209"/>
      <c r="J115" s="209"/>
      <c r="K115" s="210">
        <f>SUM(G115:J115)</f>
        <v>0</v>
      </c>
      <c r="L115" s="213"/>
      <c r="M115" s="214"/>
      <c r="N115" s="214">
        <f>F115+K115+L115</f>
        <v>0</v>
      </c>
    </row>
    <row r="116" spans="1:14" ht="15.75" customHeight="1" x14ac:dyDescent="0.15">
      <c r="A116" s="207" t="s">
        <v>304</v>
      </c>
      <c r="B116" s="208"/>
      <c r="C116" s="277">
        <f t="shared" ref="C116:N116" si="28">C115</f>
        <v>0</v>
      </c>
      <c r="D116" s="277">
        <f t="shared" si="28"/>
        <v>0</v>
      </c>
      <c r="E116" s="277">
        <f t="shared" si="28"/>
        <v>0</v>
      </c>
      <c r="F116" s="278">
        <f t="shared" si="28"/>
        <v>0</v>
      </c>
      <c r="G116" s="279">
        <f t="shared" si="28"/>
        <v>0</v>
      </c>
      <c r="H116" s="280">
        <f t="shared" si="28"/>
        <v>0</v>
      </c>
      <c r="I116" s="277">
        <f t="shared" si="28"/>
        <v>0</v>
      </c>
      <c r="J116" s="277">
        <f t="shared" si="28"/>
        <v>0</v>
      </c>
      <c r="K116" s="278">
        <f t="shared" si="28"/>
        <v>0</v>
      </c>
      <c r="L116" s="281">
        <f t="shared" si="28"/>
        <v>0</v>
      </c>
      <c r="M116" s="282"/>
      <c r="N116" s="282">
        <f t="shared" si="28"/>
        <v>0</v>
      </c>
    </row>
    <row r="117" spans="1:14" ht="15.75" customHeight="1" x14ac:dyDescent="0.15">
      <c r="A117" s="207"/>
      <c r="B117" s="208" t="s">
        <v>305</v>
      </c>
      <c r="C117" s="299">
        <f t="shared" ref="C117:N117" si="29">C113-C116</f>
        <v>0</v>
      </c>
      <c r="D117" s="299">
        <f t="shared" si="29"/>
        <v>0</v>
      </c>
      <c r="E117" s="299">
        <f t="shared" si="29"/>
        <v>0</v>
      </c>
      <c r="F117" s="300">
        <f t="shared" si="29"/>
        <v>0</v>
      </c>
      <c r="G117" s="301">
        <f t="shared" si="29"/>
        <v>0</v>
      </c>
      <c r="H117" s="302">
        <f t="shared" si="29"/>
        <v>0</v>
      </c>
      <c r="I117" s="299">
        <f t="shared" si="29"/>
        <v>0</v>
      </c>
      <c r="J117" s="299">
        <f t="shared" si="29"/>
        <v>0</v>
      </c>
      <c r="K117" s="300">
        <f t="shared" si="29"/>
        <v>0</v>
      </c>
      <c r="L117" s="303">
        <f t="shared" si="29"/>
        <v>0</v>
      </c>
      <c r="M117" s="304"/>
      <c r="N117" s="304">
        <f t="shared" si="29"/>
        <v>0</v>
      </c>
    </row>
    <row r="118" spans="1:14" ht="15.75" customHeight="1" x14ac:dyDescent="0.15">
      <c r="A118" s="207" t="s">
        <v>306</v>
      </c>
      <c r="B118" s="208"/>
      <c r="C118" s="311">
        <v>4765772</v>
      </c>
      <c r="D118" s="311">
        <v>9158994</v>
      </c>
      <c r="E118" s="311"/>
      <c r="F118" s="312">
        <f>SUM(C118:E118)</f>
        <v>13924766</v>
      </c>
      <c r="G118" s="313">
        <v>-23993626</v>
      </c>
      <c r="H118" s="314">
        <v>14889118</v>
      </c>
      <c r="I118" s="311">
        <v>831831</v>
      </c>
      <c r="J118" s="311">
        <v>-1486556</v>
      </c>
      <c r="K118" s="312">
        <f>SUM(G118:J118)</f>
        <v>-9759233</v>
      </c>
      <c r="L118" s="315">
        <v>-4165533</v>
      </c>
      <c r="M118" s="316"/>
      <c r="N118" s="316">
        <f>F118+K118+L118</f>
        <v>0</v>
      </c>
    </row>
    <row r="119" spans="1:14" ht="15.75" customHeight="1" x14ac:dyDescent="0.15">
      <c r="A119" s="207"/>
      <c r="B119" s="208" t="s">
        <v>307</v>
      </c>
      <c r="C119" s="317">
        <f>C109+C117+C118</f>
        <v>-81226</v>
      </c>
      <c r="D119" s="317">
        <f>D109+D117+D118</f>
        <v>-3866</v>
      </c>
      <c r="E119" s="317">
        <f t="shared" ref="E119:M119" si="30">E109+E117+E118</f>
        <v>0</v>
      </c>
      <c r="F119" s="318">
        <f>F109+F117+F118</f>
        <v>-85092</v>
      </c>
      <c r="G119" s="319">
        <f t="shared" si="30"/>
        <v>-5308032</v>
      </c>
      <c r="H119" s="320">
        <f>H109+H117+H118</f>
        <v>-4965009</v>
      </c>
      <c r="I119" s="317">
        <f t="shared" si="30"/>
        <v>350261</v>
      </c>
      <c r="J119" s="317">
        <f>J109+J117+J118</f>
        <v>-8159856</v>
      </c>
      <c r="K119" s="317">
        <f>K109+K117+K118</f>
        <v>-18082636</v>
      </c>
      <c r="L119" s="320">
        <f>L109+L117+L118</f>
        <v>27633855</v>
      </c>
      <c r="M119" s="321">
        <f t="shared" si="30"/>
        <v>0</v>
      </c>
      <c r="N119" s="321">
        <f>N109+N117+N118</f>
        <v>9466127</v>
      </c>
    </row>
    <row r="120" spans="1:14" ht="15.75" customHeight="1" x14ac:dyDescent="0.15">
      <c r="A120" s="207"/>
      <c r="B120" s="208" t="s">
        <v>308</v>
      </c>
      <c r="C120" s="317">
        <v>4148052</v>
      </c>
      <c r="D120" s="317">
        <v>59210</v>
      </c>
      <c r="E120" s="317">
        <v>0</v>
      </c>
      <c r="F120" s="318">
        <f>C120+D120</f>
        <v>4207262</v>
      </c>
      <c r="G120" s="319">
        <v>709784937</v>
      </c>
      <c r="H120" s="320">
        <v>164902344</v>
      </c>
      <c r="I120" s="317">
        <v>8823190</v>
      </c>
      <c r="J120" s="317">
        <v>1486556</v>
      </c>
      <c r="K120" s="318">
        <f>SUM(G120:J120)</f>
        <v>884997027</v>
      </c>
      <c r="L120" s="322">
        <v>204809721</v>
      </c>
      <c r="M120" s="321"/>
      <c r="N120" s="321">
        <f>F120+K120+L120</f>
        <v>1094014010</v>
      </c>
    </row>
    <row r="121" spans="1:14" ht="15.75" customHeight="1" x14ac:dyDescent="0.15">
      <c r="A121" s="207"/>
      <c r="B121" s="208" t="s">
        <v>309</v>
      </c>
      <c r="C121" s="317">
        <f>C119+C120</f>
        <v>4066826</v>
      </c>
      <c r="D121" s="317">
        <f t="shared" ref="D121:L121" si="31">D119+D120</f>
        <v>55344</v>
      </c>
      <c r="E121" s="317">
        <f t="shared" si="31"/>
        <v>0</v>
      </c>
      <c r="F121" s="318">
        <f>F119+F120</f>
        <v>4122170</v>
      </c>
      <c r="G121" s="319">
        <f t="shared" si="31"/>
        <v>704476905</v>
      </c>
      <c r="H121" s="320">
        <f t="shared" si="31"/>
        <v>159937335</v>
      </c>
      <c r="I121" s="317">
        <f>I119+I120</f>
        <v>9173451</v>
      </c>
      <c r="J121" s="317">
        <f>J119+J120</f>
        <v>-6673300</v>
      </c>
      <c r="K121" s="318">
        <f>SUM(G121:J121)</f>
        <v>866914391</v>
      </c>
      <c r="L121" s="322">
        <f t="shared" si="31"/>
        <v>232443576</v>
      </c>
      <c r="M121" s="321"/>
      <c r="N121" s="321">
        <f>N119+N120</f>
        <v>1103480137</v>
      </c>
    </row>
    <row r="122" spans="1:14" ht="15.75" customHeight="1" x14ac:dyDescent="0.15">
      <c r="A122" s="207" t="s">
        <v>310</v>
      </c>
      <c r="B122" s="208"/>
      <c r="C122" s="209"/>
      <c r="D122" s="209"/>
      <c r="E122" s="209"/>
      <c r="F122" s="210"/>
      <c r="G122" s="211"/>
      <c r="H122" s="212"/>
      <c r="I122" s="209"/>
      <c r="J122" s="209"/>
      <c r="K122" s="210"/>
      <c r="L122" s="213"/>
      <c r="M122" s="214"/>
      <c r="N122" s="214"/>
    </row>
    <row r="123" spans="1:14" ht="15.75" customHeight="1" x14ac:dyDescent="0.15">
      <c r="A123" s="207" t="s">
        <v>311</v>
      </c>
      <c r="B123" s="208"/>
      <c r="C123" s="209"/>
      <c r="D123" s="209"/>
      <c r="E123" s="209"/>
      <c r="F123" s="210"/>
      <c r="G123" s="211"/>
      <c r="H123" s="212"/>
      <c r="I123" s="209"/>
      <c r="J123" s="209"/>
      <c r="K123" s="210"/>
      <c r="L123" s="213"/>
      <c r="M123" s="214"/>
      <c r="N123" s="214"/>
    </row>
    <row r="124" spans="1:14" ht="15.75" customHeight="1" x14ac:dyDescent="0.15">
      <c r="A124" s="207"/>
      <c r="B124" s="208"/>
      <c r="C124" s="277">
        <f t="shared" ref="C124:L124" si="32">SUM(C123:C123)</f>
        <v>0</v>
      </c>
      <c r="D124" s="277">
        <f t="shared" si="32"/>
        <v>0</v>
      </c>
      <c r="E124" s="277">
        <f t="shared" si="32"/>
        <v>0</v>
      </c>
      <c r="F124" s="278">
        <f t="shared" si="32"/>
        <v>0</v>
      </c>
      <c r="G124" s="279">
        <f t="shared" si="32"/>
        <v>0</v>
      </c>
      <c r="H124" s="280">
        <f t="shared" si="32"/>
        <v>0</v>
      </c>
      <c r="I124" s="277">
        <f t="shared" si="32"/>
        <v>0</v>
      </c>
      <c r="J124" s="277">
        <f t="shared" si="32"/>
        <v>0</v>
      </c>
      <c r="K124" s="278">
        <f t="shared" si="32"/>
        <v>0</v>
      </c>
      <c r="L124" s="281">
        <f t="shared" si="32"/>
        <v>0</v>
      </c>
      <c r="M124" s="282"/>
      <c r="N124" s="282">
        <f>SUM(N123:N123)</f>
        <v>0</v>
      </c>
    </row>
    <row r="125" spans="1:14" ht="15.75" customHeight="1" x14ac:dyDescent="0.15">
      <c r="A125" s="207" t="s">
        <v>312</v>
      </c>
      <c r="B125" s="208"/>
      <c r="C125" s="209"/>
      <c r="D125" s="209"/>
      <c r="E125" s="209"/>
      <c r="F125" s="210"/>
      <c r="G125" s="211"/>
      <c r="H125" s="212"/>
      <c r="I125" s="209"/>
      <c r="J125" s="209"/>
      <c r="K125" s="210"/>
      <c r="L125" s="213"/>
      <c r="M125" s="214"/>
      <c r="N125" s="214"/>
    </row>
    <row r="126" spans="1:14" ht="15.75" customHeight="1" x14ac:dyDescent="0.15">
      <c r="A126" s="207"/>
      <c r="B126" s="208"/>
      <c r="C126" s="209"/>
      <c r="D126" s="209"/>
      <c r="E126" s="209"/>
      <c r="F126" s="210">
        <f>SUM(C126:E126)</f>
        <v>0</v>
      </c>
      <c r="G126" s="211"/>
      <c r="H126" s="212"/>
      <c r="I126" s="209"/>
      <c r="J126" s="209"/>
      <c r="K126" s="210">
        <f>SUM(G126:J126)</f>
        <v>0</v>
      </c>
      <c r="L126" s="213"/>
      <c r="M126" s="214"/>
      <c r="N126" s="214">
        <f>F126+K126+L126</f>
        <v>0</v>
      </c>
    </row>
    <row r="127" spans="1:14" ht="15.75" customHeight="1" x14ac:dyDescent="0.15">
      <c r="A127" s="207"/>
      <c r="B127" s="208"/>
      <c r="C127" s="277">
        <f t="shared" ref="C127:N127" si="33">C126</f>
        <v>0</v>
      </c>
      <c r="D127" s="277">
        <f t="shared" si="33"/>
        <v>0</v>
      </c>
      <c r="E127" s="277">
        <f t="shared" si="33"/>
        <v>0</v>
      </c>
      <c r="F127" s="278">
        <f t="shared" si="33"/>
        <v>0</v>
      </c>
      <c r="G127" s="279">
        <f t="shared" si="33"/>
        <v>0</v>
      </c>
      <c r="H127" s="280">
        <f t="shared" si="33"/>
        <v>0</v>
      </c>
      <c r="I127" s="277">
        <f t="shared" si="33"/>
        <v>0</v>
      </c>
      <c r="J127" s="277">
        <f t="shared" si="33"/>
        <v>0</v>
      </c>
      <c r="K127" s="278">
        <f t="shared" si="33"/>
        <v>0</v>
      </c>
      <c r="L127" s="281">
        <f t="shared" si="33"/>
        <v>0</v>
      </c>
      <c r="M127" s="282"/>
      <c r="N127" s="282">
        <f t="shared" si="33"/>
        <v>0</v>
      </c>
    </row>
    <row r="128" spans="1:14" ht="15.75" customHeight="1" x14ac:dyDescent="0.15">
      <c r="A128" s="207"/>
      <c r="B128" s="208" t="s">
        <v>313</v>
      </c>
      <c r="C128" s="299">
        <f t="shared" ref="C128:N128" si="34">C124+C127</f>
        <v>0</v>
      </c>
      <c r="D128" s="299">
        <f t="shared" si="34"/>
        <v>0</v>
      </c>
      <c r="E128" s="299">
        <f t="shared" si="34"/>
        <v>0</v>
      </c>
      <c r="F128" s="300">
        <f t="shared" si="34"/>
        <v>0</v>
      </c>
      <c r="G128" s="301">
        <f t="shared" si="34"/>
        <v>0</v>
      </c>
      <c r="H128" s="302">
        <f t="shared" si="34"/>
        <v>0</v>
      </c>
      <c r="I128" s="299">
        <f t="shared" si="34"/>
        <v>0</v>
      </c>
      <c r="J128" s="299">
        <f t="shared" si="34"/>
        <v>0</v>
      </c>
      <c r="K128" s="300">
        <f t="shared" si="34"/>
        <v>0</v>
      </c>
      <c r="L128" s="303">
        <f t="shared" si="34"/>
        <v>0</v>
      </c>
      <c r="M128" s="304"/>
      <c r="N128" s="304">
        <f t="shared" si="34"/>
        <v>0</v>
      </c>
    </row>
    <row r="129" spans="1:14" ht="15.75" customHeight="1" x14ac:dyDescent="0.15">
      <c r="A129" s="207"/>
      <c r="B129" s="208" t="s">
        <v>314</v>
      </c>
      <c r="C129" s="277"/>
      <c r="D129" s="277"/>
      <c r="E129" s="277"/>
      <c r="F129" s="278"/>
      <c r="G129" s="279"/>
      <c r="H129" s="280"/>
      <c r="I129" s="277"/>
      <c r="J129" s="277"/>
      <c r="K129" s="278"/>
      <c r="L129" s="281"/>
      <c r="M129" s="282"/>
      <c r="N129" s="282"/>
    </row>
    <row r="130" spans="1:14" ht="15.75" customHeight="1" x14ac:dyDescent="0.15">
      <c r="A130" s="207"/>
      <c r="B130" s="208" t="s">
        <v>315</v>
      </c>
      <c r="C130" s="277">
        <f t="shared" ref="C130:N130" si="35">C128+C129</f>
        <v>0</v>
      </c>
      <c r="D130" s="277">
        <f t="shared" si="35"/>
        <v>0</v>
      </c>
      <c r="E130" s="277">
        <f t="shared" si="35"/>
        <v>0</v>
      </c>
      <c r="F130" s="278">
        <f t="shared" si="35"/>
        <v>0</v>
      </c>
      <c r="G130" s="279">
        <f t="shared" si="35"/>
        <v>0</v>
      </c>
      <c r="H130" s="280">
        <f t="shared" si="35"/>
        <v>0</v>
      </c>
      <c r="I130" s="277">
        <f t="shared" si="35"/>
        <v>0</v>
      </c>
      <c r="J130" s="277">
        <f t="shared" si="35"/>
        <v>0</v>
      </c>
      <c r="K130" s="278">
        <f t="shared" si="35"/>
        <v>0</v>
      </c>
      <c r="L130" s="281">
        <f t="shared" si="35"/>
        <v>0</v>
      </c>
      <c r="M130" s="282"/>
      <c r="N130" s="282">
        <f t="shared" si="35"/>
        <v>0</v>
      </c>
    </row>
    <row r="131" spans="1:14" ht="15.75" customHeight="1" thickBot="1" x14ac:dyDescent="0.2">
      <c r="A131" s="238" t="s">
        <v>316</v>
      </c>
      <c r="B131" s="239"/>
      <c r="C131" s="305">
        <f>C121+C130</f>
        <v>4066826</v>
      </c>
      <c r="D131" s="305">
        <f t="shared" ref="D131:L131" si="36">D121+D130</f>
        <v>55344</v>
      </c>
      <c r="E131" s="305">
        <f t="shared" si="36"/>
        <v>0</v>
      </c>
      <c r="F131" s="309">
        <f t="shared" si="36"/>
        <v>4122170</v>
      </c>
      <c r="G131" s="307">
        <f t="shared" si="36"/>
        <v>704476905</v>
      </c>
      <c r="H131" s="308">
        <f t="shared" si="36"/>
        <v>159937335</v>
      </c>
      <c r="I131" s="305">
        <f t="shared" si="36"/>
        <v>9173451</v>
      </c>
      <c r="J131" s="305">
        <f t="shared" si="36"/>
        <v>-6673300</v>
      </c>
      <c r="K131" s="309">
        <f>K121+K130</f>
        <v>866914391</v>
      </c>
      <c r="L131" s="323">
        <f t="shared" si="36"/>
        <v>232443576</v>
      </c>
      <c r="M131" s="310"/>
      <c r="N131" s="310">
        <f>N121+N130</f>
        <v>1103480137</v>
      </c>
    </row>
    <row r="132" spans="1:14" ht="15" customHeight="1" x14ac:dyDescent="0.15">
      <c r="K132" s="324"/>
      <c r="L132" s="324"/>
    </row>
  </sheetData>
  <mergeCells count="12">
    <mergeCell ref="L4:L6"/>
    <mergeCell ref="M4:M6"/>
    <mergeCell ref="N4:N6"/>
    <mergeCell ref="E5:E6"/>
    <mergeCell ref="J5:J6"/>
    <mergeCell ref="C1:K1"/>
    <mergeCell ref="C3:K3"/>
    <mergeCell ref="A4:B6"/>
    <mergeCell ref="C4:E4"/>
    <mergeCell ref="F4:F6"/>
    <mergeCell ref="G4:J4"/>
    <mergeCell ref="K4:K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zoomScale="89" zoomScaleNormal="89" workbookViewId="0">
      <selection activeCell="G71" sqref="G71:K74"/>
    </sheetView>
  </sheetViews>
  <sheetFormatPr defaultRowHeight="13.5" x14ac:dyDescent="0.15"/>
  <cols>
    <col min="1" max="1" width="5.25" customWidth="1"/>
    <col min="2" max="2" width="21.375" bestFit="1" customWidth="1"/>
    <col min="3" max="3" width="8.5" customWidth="1"/>
    <col min="4" max="4" width="10.125" bestFit="1" customWidth="1"/>
    <col min="5" max="5" width="10.125" customWidth="1"/>
    <col min="6" max="6" width="12.25" customWidth="1"/>
    <col min="7" max="7" width="11" customWidth="1"/>
    <col min="8" max="8" width="9.25" bestFit="1" customWidth="1"/>
    <col min="9" max="9" width="9.875" customWidth="1"/>
    <col min="10" max="10" width="12.5" customWidth="1"/>
    <col min="11" max="11" width="10.875" customWidth="1"/>
    <col min="12" max="12" width="11.5" bestFit="1" customWidth="1"/>
    <col min="13" max="13" width="9.875" customWidth="1"/>
    <col min="14" max="14" width="11.625" bestFit="1" customWidth="1"/>
    <col min="15" max="15" width="12.875" bestFit="1" customWidth="1"/>
    <col min="16" max="16" width="11.625" bestFit="1" customWidth="1"/>
  </cols>
  <sheetData>
    <row r="1" spans="1:15" x14ac:dyDescent="0.15">
      <c r="C1" s="95" t="s">
        <v>73</v>
      </c>
      <c r="D1" s="95"/>
      <c r="E1" s="95"/>
      <c r="F1" s="95"/>
      <c r="G1" s="95"/>
      <c r="H1" s="95"/>
      <c r="I1" s="95"/>
      <c r="J1" s="95"/>
      <c r="K1" s="95"/>
      <c r="L1" s="95"/>
    </row>
    <row r="2" spans="1:15" x14ac:dyDescent="0.15">
      <c r="C2" s="100">
        <v>46112</v>
      </c>
      <c r="D2" s="101"/>
      <c r="E2" s="101"/>
      <c r="F2" s="101"/>
      <c r="G2" s="101"/>
      <c r="H2" s="101"/>
      <c r="I2" s="101"/>
      <c r="J2" s="101"/>
      <c r="K2" s="101"/>
      <c r="L2" s="101"/>
    </row>
    <row r="4" spans="1:15" x14ac:dyDescent="0.15">
      <c r="A4" s="96"/>
      <c r="B4" s="96"/>
      <c r="C4" s="96" t="s">
        <v>1</v>
      </c>
      <c r="D4" s="96"/>
      <c r="E4" s="96"/>
      <c r="F4" s="97" t="s">
        <v>2</v>
      </c>
      <c r="G4" s="98"/>
      <c r="H4" s="98"/>
      <c r="I4" s="98"/>
      <c r="J4" s="99"/>
      <c r="K4" s="97" t="s">
        <v>3</v>
      </c>
      <c r="L4" s="98"/>
      <c r="M4" s="98"/>
      <c r="N4" s="99"/>
      <c r="O4" s="11" t="s">
        <v>4</v>
      </c>
    </row>
    <row r="5" spans="1:15" x14ac:dyDescent="0.15">
      <c r="A5" s="96"/>
      <c r="B5" s="96"/>
      <c r="C5" s="11" t="s">
        <v>75</v>
      </c>
      <c r="D5" s="11" t="s">
        <v>76</v>
      </c>
      <c r="E5" s="11" t="s">
        <v>0</v>
      </c>
      <c r="F5" s="11" t="s">
        <v>77</v>
      </c>
      <c r="G5" s="11" t="s">
        <v>78</v>
      </c>
      <c r="H5" s="11" t="s">
        <v>79</v>
      </c>
      <c r="I5" s="11" t="s">
        <v>80</v>
      </c>
      <c r="J5" s="11" t="s">
        <v>0</v>
      </c>
      <c r="K5" s="11">
        <v>301</v>
      </c>
      <c r="L5" s="11">
        <v>302</v>
      </c>
      <c r="M5" s="11">
        <v>303</v>
      </c>
      <c r="N5" s="11" t="s">
        <v>0</v>
      </c>
      <c r="O5" s="11"/>
    </row>
    <row r="6" spans="1:15" x14ac:dyDescent="0.15">
      <c r="A6" s="12" t="s">
        <v>5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x14ac:dyDescent="0.15">
      <c r="A7" s="15" t="s">
        <v>6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x14ac:dyDescent="0.15">
      <c r="A8" s="15"/>
      <c r="B8" s="16"/>
      <c r="C8" s="17"/>
      <c r="D8" s="17"/>
      <c r="E8" s="1">
        <f>SUM(C8:D8)</f>
        <v>0</v>
      </c>
      <c r="F8" s="17"/>
      <c r="G8" s="17"/>
      <c r="H8" s="17"/>
      <c r="I8" s="17"/>
      <c r="J8" s="1">
        <f>SUM(F8:I8)</f>
        <v>0</v>
      </c>
      <c r="K8" s="17"/>
      <c r="L8" s="17"/>
      <c r="M8" s="17"/>
      <c r="N8" s="17"/>
      <c r="O8" s="1">
        <f>E8+J8+N8</f>
        <v>0</v>
      </c>
    </row>
    <row r="9" spans="1:15" x14ac:dyDescent="0.15">
      <c r="A9" s="15"/>
      <c r="B9" s="16" t="s">
        <v>68</v>
      </c>
      <c r="C9" s="1"/>
      <c r="D9" s="1"/>
      <c r="E9" s="1">
        <f>SUM(C9:D9)</f>
        <v>0</v>
      </c>
      <c r="F9" s="1"/>
      <c r="G9" s="1"/>
      <c r="H9" s="1"/>
      <c r="I9" s="1"/>
      <c r="J9" s="1">
        <f>SUM(F9:I9)</f>
        <v>0</v>
      </c>
      <c r="K9" s="1">
        <v>9519096</v>
      </c>
      <c r="L9" s="1">
        <v>59693629</v>
      </c>
      <c r="M9" s="1"/>
      <c r="N9" s="1">
        <f>SUM(K9:M9)</f>
        <v>69212725</v>
      </c>
      <c r="O9" s="1">
        <f>E9+J9+N9</f>
        <v>69212725</v>
      </c>
    </row>
    <row r="10" spans="1:15" x14ac:dyDescent="0.15">
      <c r="A10" s="15"/>
      <c r="B10" s="16" t="s">
        <v>65</v>
      </c>
      <c r="C10" s="1"/>
      <c r="D10" s="1"/>
      <c r="E10" s="1">
        <f t="shared" ref="E10:E19" si="0">SUM(C10:D10)</f>
        <v>0</v>
      </c>
      <c r="F10" s="1"/>
      <c r="G10" s="1"/>
      <c r="H10" s="1">
        <v>2449258</v>
      </c>
      <c r="I10" s="1"/>
      <c r="J10" s="1">
        <f t="shared" ref="J10:J22" si="1">SUM(F10:I10)</f>
        <v>2449258</v>
      </c>
      <c r="K10" s="1">
        <v>445458</v>
      </c>
      <c r="L10" s="1"/>
      <c r="M10" s="1"/>
      <c r="N10" s="1">
        <f t="shared" ref="N10:N32" si="2">SUM(K10:M10)</f>
        <v>445458</v>
      </c>
      <c r="O10" s="1">
        <f t="shared" ref="O10:O32" si="3">E10+J10+N10</f>
        <v>2894716</v>
      </c>
    </row>
    <row r="11" spans="1:15" x14ac:dyDescent="0.15">
      <c r="A11" s="15"/>
      <c r="B11" s="16" t="s">
        <v>66</v>
      </c>
      <c r="C11" s="1"/>
      <c r="D11" s="1"/>
      <c r="E11" s="1">
        <f t="shared" si="0"/>
        <v>0</v>
      </c>
      <c r="F11" s="1"/>
      <c r="G11" s="1"/>
      <c r="H11" s="1"/>
      <c r="I11" s="1"/>
      <c r="J11" s="1">
        <f t="shared" si="1"/>
        <v>0</v>
      </c>
      <c r="K11" s="1">
        <v>106003</v>
      </c>
      <c r="L11" s="1"/>
      <c r="M11" s="1">
        <v>1113238</v>
      </c>
      <c r="N11" s="1">
        <f t="shared" si="2"/>
        <v>1219241</v>
      </c>
      <c r="O11" s="1">
        <f t="shared" si="3"/>
        <v>1219241</v>
      </c>
    </row>
    <row r="12" spans="1:15" x14ac:dyDescent="0.15">
      <c r="A12" s="15"/>
      <c r="B12" s="16" t="s">
        <v>70</v>
      </c>
      <c r="C12" s="1"/>
      <c r="D12" s="1"/>
      <c r="E12" s="1">
        <f t="shared" si="0"/>
        <v>0</v>
      </c>
      <c r="F12" s="1"/>
      <c r="G12" s="1"/>
      <c r="H12" s="1"/>
      <c r="I12" s="1"/>
      <c r="J12" s="1">
        <f t="shared" si="1"/>
        <v>0</v>
      </c>
      <c r="K12" s="7">
        <v>1136684</v>
      </c>
      <c r="L12" s="1"/>
      <c r="M12" s="1"/>
      <c r="N12" s="7">
        <f t="shared" si="2"/>
        <v>1136684</v>
      </c>
      <c r="O12" s="7">
        <f t="shared" si="3"/>
        <v>1136684</v>
      </c>
    </row>
    <row r="13" spans="1:15" x14ac:dyDescent="0.15">
      <c r="A13" s="15"/>
      <c r="B13" s="16" t="s">
        <v>71</v>
      </c>
      <c r="C13" s="1"/>
      <c r="D13" s="1"/>
      <c r="E13" s="1">
        <f t="shared" si="0"/>
        <v>0</v>
      </c>
      <c r="F13" s="1"/>
      <c r="G13" s="1"/>
      <c r="H13" s="1"/>
      <c r="I13" s="1"/>
      <c r="J13" s="1">
        <f t="shared" si="1"/>
        <v>0</v>
      </c>
      <c r="K13" s="1">
        <v>106620</v>
      </c>
      <c r="L13" s="1"/>
      <c r="M13" s="1">
        <v>0</v>
      </c>
      <c r="N13" s="1">
        <f>SUM(K13:M13)</f>
        <v>106620</v>
      </c>
      <c r="O13" s="1">
        <f t="shared" si="3"/>
        <v>106620</v>
      </c>
    </row>
    <row r="14" spans="1:15" x14ac:dyDescent="0.15">
      <c r="A14" s="15"/>
      <c r="B14" s="16" t="s">
        <v>52</v>
      </c>
      <c r="C14" s="1"/>
      <c r="D14" s="1"/>
      <c r="E14" s="1">
        <f t="shared" si="0"/>
        <v>0</v>
      </c>
      <c r="F14" s="1"/>
      <c r="G14" s="1"/>
      <c r="H14" s="1"/>
      <c r="I14" s="1"/>
      <c r="J14" s="1">
        <f t="shared" si="1"/>
        <v>0</v>
      </c>
      <c r="K14" s="1"/>
      <c r="L14" s="1">
        <v>110590</v>
      </c>
      <c r="M14" s="1"/>
      <c r="N14" s="1">
        <f t="shared" si="2"/>
        <v>110590</v>
      </c>
      <c r="O14" s="1">
        <f t="shared" si="3"/>
        <v>110590</v>
      </c>
    </row>
    <row r="15" spans="1:15" x14ac:dyDescent="0.15">
      <c r="A15" s="15"/>
      <c r="B15" s="16" t="s">
        <v>53</v>
      </c>
      <c r="C15" s="1"/>
      <c r="D15" s="1"/>
      <c r="E15" s="1">
        <f t="shared" si="0"/>
        <v>0</v>
      </c>
      <c r="F15" s="1"/>
      <c r="G15" s="1"/>
      <c r="H15" s="1"/>
      <c r="I15" s="1"/>
      <c r="J15" s="1">
        <f t="shared" si="1"/>
        <v>0</v>
      </c>
      <c r="K15" s="1"/>
      <c r="L15" s="1">
        <v>300968</v>
      </c>
      <c r="M15" s="1"/>
      <c r="N15" s="1">
        <f t="shared" si="2"/>
        <v>300968</v>
      </c>
      <c r="O15" s="1">
        <f t="shared" si="3"/>
        <v>300968</v>
      </c>
    </row>
    <row r="16" spans="1:15" x14ac:dyDescent="0.15">
      <c r="A16" s="15"/>
      <c r="B16" s="16" t="s">
        <v>54</v>
      </c>
      <c r="C16" s="1"/>
      <c r="D16" s="1"/>
      <c r="E16" s="1">
        <f t="shared" si="0"/>
        <v>0</v>
      </c>
      <c r="F16" s="1"/>
      <c r="G16" s="1"/>
      <c r="H16" s="1"/>
      <c r="I16" s="1"/>
      <c r="J16" s="1">
        <f t="shared" si="1"/>
        <v>0</v>
      </c>
      <c r="K16" s="1"/>
      <c r="L16" s="1">
        <v>26779</v>
      </c>
      <c r="M16" s="1"/>
      <c r="N16" s="1">
        <f t="shared" si="2"/>
        <v>26779</v>
      </c>
      <c r="O16" s="1">
        <f t="shared" si="3"/>
        <v>26779</v>
      </c>
    </row>
    <row r="17" spans="1:15" x14ac:dyDescent="0.15">
      <c r="A17" s="15"/>
      <c r="B17" s="16" t="s">
        <v>89</v>
      </c>
      <c r="C17" s="1"/>
      <c r="D17" s="1"/>
      <c r="E17" s="1"/>
      <c r="F17" s="1"/>
      <c r="G17" s="1"/>
      <c r="H17" s="1"/>
      <c r="I17" s="1"/>
      <c r="J17" s="1"/>
      <c r="K17" s="1"/>
      <c r="L17" s="1">
        <v>238537</v>
      </c>
      <c r="M17" s="1"/>
      <c r="N17" s="1">
        <f t="shared" si="2"/>
        <v>238537</v>
      </c>
      <c r="O17" s="1">
        <f t="shared" si="3"/>
        <v>238537</v>
      </c>
    </row>
    <row r="18" spans="1:15" x14ac:dyDescent="0.15">
      <c r="A18" s="15"/>
      <c r="B18" s="16" t="s">
        <v>93</v>
      </c>
      <c r="C18" s="1"/>
      <c r="D18" s="1"/>
      <c r="E18" s="1"/>
      <c r="F18" s="1"/>
      <c r="G18" s="1"/>
      <c r="H18" s="1"/>
      <c r="I18" s="1"/>
      <c r="J18" s="1"/>
      <c r="K18" s="1"/>
      <c r="L18" s="1">
        <v>0</v>
      </c>
      <c r="M18" s="1"/>
      <c r="N18" s="1">
        <f t="shared" ref="N18" si="4">SUM(K18:M18)</f>
        <v>0</v>
      </c>
      <c r="O18" s="1">
        <f t="shared" si="3"/>
        <v>0</v>
      </c>
    </row>
    <row r="19" spans="1:15" x14ac:dyDescent="0.15">
      <c r="A19" s="15"/>
      <c r="B19" s="16" t="s">
        <v>69</v>
      </c>
      <c r="C19" s="1"/>
      <c r="D19" s="1"/>
      <c r="E19" s="1">
        <f t="shared" si="0"/>
        <v>0</v>
      </c>
      <c r="F19" s="1"/>
      <c r="G19" s="1"/>
      <c r="H19" s="1"/>
      <c r="I19" s="1"/>
      <c r="J19" s="1">
        <f t="shared" si="1"/>
        <v>0</v>
      </c>
      <c r="K19" s="1"/>
      <c r="L19" s="1">
        <v>0</v>
      </c>
      <c r="M19" s="1"/>
      <c r="N19" s="1">
        <f t="shared" si="2"/>
        <v>0</v>
      </c>
      <c r="O19" s="1">
        <f t="shared" si="3"/>
        <v>0</v>
      </c>
    </row>
    <row r="20" spans="1:15" x14ac:dyDescent="0.15">
      <c r="A20" s="15"/>
      <c r="B20" s="16" t="s">
        <v>67</v>
      </c>
      <c r="C20" s="1"/>
      <c r="D20" s="1"/>
      <c r="E20" s="1">
        <f t="shared" ref="E20:E91" si="5">SUM(C20:D20)</f>
        <v>0</v>
      </c>
      <c r="F20" s="1"/>
      <c r="G20" s="1"/>
      <c r="H20" s="1"/>
      <c r="I20" s="1"/>
      <c r="J20" s="1">
        <f t="shared" si="1"/>
        <v>0</v>
      </c>
      <c r="K20" s="1"/>
      <c r="L20" s="1"/>
      <c r="M20" s="1">
        <v>50520000</v>
      </c>
      <c r="N20" s="1">
        <f t="shared" si="2"/>
        <v>50520000</v>
      </c>
      <c r="O20" s="1">
        <f t="shared" si="3"/>
        <v>50520000</v>
      </c>
    </row>
    <row r="21" spans="1:15" x14ac:dyDescent="0.15">
      <c r="A21" s="15"/>
      <c r="B21" s="16" t="s">
        <v>72</v>
      </c>
      <c r="C21" s="1"/>
      <c r="D21" s="1"/>
      <c r="E21" s="1">
        <f t="shared" si="5"/>
        <v>0</v>
      </c>
      <c r="F21" s="1"/>
      <c r="G21" s="1"/>
      <c r="H21" s="1"/>
      <c r="I21" s="1"/>
      <c r="J21" s="1">
        <f t="shared" si="1"/>
        <v>0</v>
      </c>
      <c r="K21" s="1"/>
      <c r="L21" s="1"/>
      <c r="M21" s="1">
        <v>0</v>
      </c>
      <c r="N21" s="1">
        <f t="shared" si="2"/>
        <v>0</v>
      </c>
      <c r="O21" s="1">
        <f t="shared" si="3"/>
        <v>0</v>
      </c>
    </row>
    <row r="22" spans="1:15" x14ac:dyDescent="0.15">
      <c r="A22" s="15"/>
      <c r="B22" s="16" t="s">
        <v>55</v>
      </c>
      <c r="C22" s="1"/>
      <c r="D22" s="1"/>
      <c r="E22" s="1">
        <f t="shared" si="5"/>
        <v>0</v>
      </c>
      <c r="F22" s="1"/>
      <c r="G22" s="1"/>
      <c r="H22" s="1"/>
      <c r="I22" s="1"/>
      <c r="J22" s="1">
        <f t="shared" si="1"/>
        <v>0</v>
      </c>
      <c r="K22" s="1"/>
      <c r="L22" s="1">
        <v>195175</v>
      </c>
      <c r="M22" s="1"/>
      <c r="N22" s="1">
        <f>SUM(K22:M22)</f>
        <v>195175</v>
      </c>
      <c r="O22" s="1">
        <f t="shared" si="3"/>
        <v>195175</v>
      </c>
    </row>
    <row r="23" spans="1:15" x14ac:dyDescent="0.15">
      <c r="A23" s="15"/>
      <c r="B23" s="16" t="s">
        <v>56</v>
      </c>
      <c r="C23" s="1"/>
      <c r="D23" s="1"/>
      <c r="E23" s="1">
        <f t="shared" si="5"/>
        <v>0</v>
      </c>
      <c r="F23" s="1"/>
      <c r="G23" s="1"/>
      <c r="H23" s="1">
        <v>5791340</v>
      </c>
      <c r="I23" s="1"/>
      <c r="J23" s="1">
        <f>SUM(F23:I23)</f>
        <v>5791340</v>
      </c>
      <c r="K23" s="1"/>
      <c r="L23" s="1"/>
      <c r="M23" s="1"/>
      <c r="N23" s="1">
        <f t="shared" si="2"/>
        <v>0</v>
      </c>
      <c r="O23" s="1">
        <f t="shared" si="3"/>
        <v>5791340</v>
      </c>
    </row>
    <row r="24" spans="1:15" x14ac:dyDescent="0.15">
      <c r="A24" s="15"/>
      <c r="B24" s="16" t="s">
        <v>57</v>
      </c>
      <c r="C24" s="2">
        <f>SUM(C8:C23)</f>
        <v>0</v>
      </c>
      <c r="D24" s="2">
        <f t="shared" ref="D24:I24" si="6">SUM(D8:D23)</f>
        <v>0</v>
      </c>
      <c r="E24" s="2">
        <f t="shared" si="6"/>
        <v>0</v>
      </c>
      <c r="F24" s="2">
        <f t="shared" si="6"/>
        <v>0</v>
      </c>
      <c r="G24" s="2">
        <f t="shared" si="6"/>
        <v>0</v>
      </c>
      <c r="H24" s="2">
        <f t="shared" si="6"/>
        <v>8240598</v>
      </c>
      <c r="I24" s="2">
        <f t="shared" si="6"/>
        <v>0</v>
      </c>
      <c r="J24" s="2">
        <f>SUM(J8:J23)</f>
        <v>8240598</v>
      </c>
      <c r="K24" s="2">
        <f t="shared" ref="K24:O24" si="7">SUM(K8:K23)</f>
        <v>11313861</v>
      </c>
      <c r="L24" s="2">
        <f t="shared" si="7"/>
        <v>60565678</v>
      </c>
      <c r="M24" s="2">
        <f t="shared" si="7"/>
        <v>51633238</v>
      </c>
      <c r="N24" s="2">
        <f t="shared" si="7"/>
        <v>123512777</v>
      </c>
      <c r="O24" s="2">
        <f t="shared" si="7"/>
        <v>131753375</v>
      </c>
    </row>
    <row r="25" spans="1:15" x14ac:dyDescent="0.15">
      <c r="A25" s="15"/>
      <c r="B25" s="16" t="s">
        <v>60</v>
      </c>
      <c r="C25" s="1"/>
      <c r="D25" s="1"/>
      <c r="E25" s="1"/>
      <c r="F25" s="1"/>
      <c r="G25" s="1"/>
      <c r="H25" s="1">
        <v>0</v>
      </c>
      <c r="I25" s="1">
        <v>0</v>
      </c>
      <c r="J25" s="1">
        <f t="shared" ref="J25:J32" si="8">SUM(F25:I25)</f>
        <v>0</v>
      </c>
      <c r="K25" s="1"/>
      <c r="L25" s="1"/>
      <c r="M25" s="1"/>
      <c r="N25" s="1"/>
      <c r="O25" s="1">
        <f>E25+J25+N25</f>
        <v>0</v>
      </c>
    </row>
    <row r="26" spans="1:15" x14ac:dyDescent="0.15">
      <c r="A26" s="15"/>
      <c r="B26" s="16" t="s">
        <v>19</v>
      </c>
      <c r="C26" s="1"/>
      <c r="D26" s="1"/>
      <c r="E26" s="1">
        <f t="shared" si="5"/>
        <v>0</v>
      </c>
      <c r="F26" s="1">
        <v>12894</v>
      </c>
      <c r="G26" s="1">
        <v>0</v>
      </c>
      <c r="H26" s="9">
        <v>28951</v>
      </c>
      <c r="I26" s="1"/>
      <c r="J26" s="1">
        <f t="shared" si="8"/>
        <v>41845</v>
      </c>
      <c r="K26" s="1"/>
      <c r="L26" s="1">
        <v>24989</v>
      </c>
      <c r="M26" s="1"/>
      <c r="N26" s="1">
        <f t="shared" si="2"/>
        <v>24989</v>
      </c>
      <c r="O26" s="1">
        <f>E26+J26+N26</f>
        <v>66834</v>
      </c>
    </row>
    <row r="27" spans="1:15" x14ac:dyDescent="0.15">
      <c r="A27" s="15"/>
      <c r="B27" s="16" t="s">
        <v>87</v>
      </c>
      <c r="C27" s="1"/>
      <c r="D27" s="1"/>
      <c r="E27" s="1">
        <f t="shared" si="5"/>
        <v>0</v>
      </c>
      <c r="F27" s="1"/>
      <c r="G27" s="1"/>
      <c r="H27" s="9"/>
      <c r="I27" s="1">
        <v>0</v>
      </c>
      <c r="J27" s="1">
        <f t="shared" si="8"/>
        <v>0</v>
      </c>
      <c r="K27" s="1"/>
      <c r="L27" s="1"/>
      <c r="M27" s="1"/>
      <c r="N27" s="1">
        <f t="shared" si="2"/>
        <v>0</v>
      </c>
      <c r="O27" s="1">
        <f>E27+J27+N27</f>
        <v>0</v>
      </c>
    </row>
    <row r="28" spans="1:15" x14ac:dyDescent="0.15">
      <c r="A28" s="15"/>
      <c r="B28" s="16" t="s">
        <v>85</v>
      </c>
      <c r="C28" s="1">
        <v>118</v>
      </c>
      <c r="D28" s="1">
        <v>0</v>
      </c>
      <c r="E28" s="1">
        <f t="shared" si="5"/>
        <v>118</v>
      </c>
      <c r="F28" s="1">
        <v>537182</v>
      </c>
      <c r="G28" s="1">
        <v>106298</v>
      </c>
      <c r="H28" s="1">
        <v>0</v>
      </c>
      <c r="I28" s="1"/>
      <c r="J28" s="1">
        <f t="shared" si="8"/>
        <v>643480</v>
      </c>
      <c r="K28" s="1">
        <v>33374</v>
      </c>
      <c r="L28" s="1"/>
      <c r="M28" s="1"/>
      <c r="N28" s="1">
        <f t="shared" si="2"/>
        <v>33374</v>
      </c>
      <c r="O28" s="1">
        <f>E28+J28+N28</f>
        <v>676972</v>
      </c>
    </row>
    <row r="29" spans="1:15" x14ac:dyDescent="0.15">
      <c r="A29" s="15"/>
      <c r="B29" s="16" t="s">
        <v>90</v>
      </c>
      <c r="C29" s="1"/>
      <c r="D29" s="1"/>
      <c r="E29" s="1"/>
      <c r="F29" s="1"/>
      <c r="G29" s="1"/>
      <c r="H29" s="1"/>
      <c r="I29" s="1"/>
      <c r="J29" s="1"/>
      <c r="K29" s="1"/>
      <c r="L29" s="1">
        <v>160000</v>
      </c>
      <c r="M29" s="1"/>
      <c r="N29" s="1">
        <f t="shared" si="2"/>
        <v>160000</v>
      </c>
      <c r="O29" s="1">
        <f>E29+J29+N29</f>
        <v>160000</v>
      </c>
    </row>
    <row r="30" spans="1:15" x14ac:dyDescent="0.15">
      <c r="A30" s="15"/>
      <c r="B30" s="16" t="s">
        <v>88</v>
      </c>
      <c r="C30" s="1"/>
      <c r="D30" s="1"/>
      <c r="E30" s="1">
        <f t="shared" si="5"/>
        <v>0</v>
      </c>
      <c r="F30" s="1">
        <v>0</v>
      </c>
      <c r="G30" s="1">
        <v>0</v>
      </c>
      <c r="H30" s="1"/>
      <c r="I30" s="1"/>
      <c r="J30" s="1">
        <f t="shared" si="8"/>
        <v>0</v>
      </c>
      <c r="K30" s="1">
        <v>0</v>
      </c>
      <c r="L30" s="1">
        <v>0</v>
      </c>
      <c r="M30" s="1"/>
      <c r="N30" s="1">
        <f t="shared" si="2"/>
        <v>0</v>
      </c>
      <c r="O30" s="1">
        <f t="shared" ref="O30:O31" si="9">E30+J30+N30</f>
        <v>0</v>
      </c>
    </row>
    <row r="31" spans="1:15" x14ac:dyDescent="0.15">
      <c r="A31" s="15"/>
      <c r="B31" s="16" t="s">
        <v>20</v>
      </c>
      <c r="C31" s="1"/>
      <c r="D31" s="1"/>
      <c r="E31" s="1">
        <f t="shared" si="5"/>
        <v>0</v>
      </c>
      <c r="F31" s="1">
        <v>0</v>
      </c>
      <c r="G31" s="1">
        <v>0</v>
      </c>
      <c r="H31" s="1"/>
      <c r="I31" s="1"/>
      <c r="J31" s="1">
        <f t="shared" si="8"/>
        <v>0</v>
      </c>
      <c r="K31" s="1">
        <v>0</v>
      </c>
      <c r="L31" s="1"/>
      <c r="M31" s="1"/>
      <c r="N31" s="1">
        <f t="shared" si="2"/>
        <v>0</v>
      </c>
      <c r="O31" s="1">
        <f t="shared" si="9"/>
        <v>0</v>
      </c>
    </row>
    <row r="32" spans="1:15" x14ac:dyDescent="0.15">
      <c r="A32" s="15"/>
      <c r="B32" s="16" t="s">
        <v>50</v>
      </c>
      <c r="C32" s="1"/>
      <c r="D32" s="1"/>
      <c r="E32" s="1">
        <f t="shared" si="5"/>
        <v>0</v>
      </c>
      <c r="F32" s="1"/>
      <c r="G32" s="1"/>
      <c r="H32" s="1">
        <v>892843</v>
      </c>
      <c r="I32" s="1"/>
      <c r="J32" s="1">
        <f t="shared" si="8"/>
        <v>892843</v>
      </c>
      <c r="K32" s="1"/>
      <c r="L32" s="1"/>
      <c r="M32" s="1"/>
      <c r="N32" s="1">
        <f t="shared" si="2"/>
        <v>0</v>
      </c>
      <c r="O32" s="1">
        <f t="shared" si="3"/>
        <v>892843</v>
      </c>
    </row>
    <row r="33" spans="1:15" x14ac:dyDescent="0.15">
      <c r="A33" s="15"/>
      <c r="B33" s="16" t="s">
        <v>58</v>
      </c>
      <c r="C33" s="2">
        <f>SUM(C25:C32)</f>
        <v>118</v>
      </c>
      <c r="D33" s="2">
        <f t="shared" ref="D33:O33" si="10">SUM(D25:D32)</f>
        <v>0</v>
      </c>
      <c r="E33" s="2">
        <f t="shared" si="10"/>
        <v>118</v>
      </c>
      <c r="F33" s="2">
        <f t="shared" si="10"/>
        <v>550076</v>
      </c>
      <c r="G33" s="2">
        <f t="shared" si="10"/>
        <v>106298</v>
      </c>
      <c r="H33" s="2">
        <f t="shared" si="10"/>
        <v>921794</v>
      </c>
      <c r="I33" s="2">
        <f t="shared" si="10"/>
        <v>0</v>
      </c>
      <c r="J33" s="2">
        <f t="shared" si="10"/>
        <v>1578168</v>
      </c>
      <c r="K33" s="2">
        <f t="shared" si="10"/>
        <v>33374</v>
      </c>
      <c r="L33" s="2">
        <f t="shared" si="10"/>
        <v>184989</v>
      </c>
      <c r="M33" s="2">
        <f t="shared" si="10"/>
        <v>0</v>
      </c>
      <c r="N33" s="2">
        <f t="shared" si="10"/>
        <v>218363</v>
      </c>
      <c r="O33" s="2">
        <f t="shared" si="10"/>
        <v>1796649</v>
      </c>
    </row>
    <row r="34" spans="1:15" x14ac:dyDescent="0.15">
      <c r="A34" s="15" t="s">
        <v>7</v>
      </c>
      <c r="B34" s="16"/>
      <c r="C34" s="2">
        <f>C24+C33</f>
        <v>118</v>
      </c>
      <c r="D34" s="2">
        <f t="shared" ref="D34:O34" si="11">D24+D33</f>
        <v>0</v>
      </c>
      <c r="E34" s="2">
        <f t="shared" si="11"/>
        <v>118</v>
      </c>
      <c r="F34" s="2">
        <f t="shared" si="11"/>
        <v>550076</v>
      </c>
      <c r="G34" s="2">
        <f t="shared" si="11"/>
        <v>106298</v>
      </c>
      <c r="H34" s="2">
        <f t="shared" si="11"/>
        <v>9162392</v>
      </c>
      <c r="I34" s="2">
        <f t="shared" si="11"/>
        <v>0</v>
      </c>
      <c r="J34" s="2">
        <f t="shared" si="11"/>
        <v>9818766</v>
      </c>
      <c r="K34" s="2">
        <f t="shared" si="11"/>
        <v>11347235</v>
      </c>
      <c r="L34" s="2">
        <f t="shared" si="11"/>
        <v>60750667</v>
      </c>
      <c r="M34" s="2">
        <f t="shared" si="11"/>
        <v>51633238</v>
      </c>
      <c r="N34" s="2">
        <f t="shared" si="11"/>
        <v>123731140</v>
      </c>
      <c r="O34" s="2">
        <f t="shared" si="11"/>
        <v>133550024</v>
      </c>
    </row>
    <row r="35" spans="1:15" x14ac:dyDescent="0.15">
      <c r="A35" s="15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15">
      <c r="A36" s="15" t="s">
        <v>8</v>
      </c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15">
      <c r="A37" s="15" t="s">
        <v>9</v>
      </c>
      <c r="B37" s="16"/>
      <c r="C37" s="1"/>
      <c r="D37" s="1"/>
      <c r="E37" s="1">
        <f t="shared" si="5"/>
        <v>0</v>
      </c>
      <c r="F37" s="1"/>
      <c r="G37" s="1"/>
      <c r="H37" s="1"/>
      <c r="I37" s="1"/>
      <c r="J37" s="1">
        <f t="shared" ref="J37:J72" si="12">SUM(F37:H37)</f>
        <v>0</v>
      </c>
      <c r="K37" s="1">
        <v>0</v>
      </c>
      <c r="L37" s="1"/>
      <c r="M37" s="1"/>
      <c r="N37" s="1">
        <f>SUM(K37:M37)</f>
        <v>0</v>
      </c>
      <c r="O37" s="1">
        <f>E37+J37+N37</f>
        <v>0</v>
      </c>
    </row>
    <row r="38" spans="1:15" x14ac:dyDescent="0.15">
      <c r="A38" s="15"/>
      <c r="B38" s="16" t="s">
        <v>21</v>
      </c>
      <c r="C38" s="2">
        <f>C37</f>
        <v>0</v>
      </c>
      <c r="D38" s="2">
        <f t="shared" ref="D38:N38" si="13">D37</f>
        <v>0</v>
      </c>
      <c r="E38" s="2">
        <f t="shared" si="13"/>
        <v>0</v>
      </c>
      <c r="F38" s="2">
        <f t="shared" si="13"/>
        <v>0</v>
      </c>
      <c r="G38" s="2">
        <f t="shared" si="13"/>
        <v>0</v>
      </c>
      <c r="H38" s="2">
        <f t="shared" si="13"/>
        <v>0</v>
      </c>
      <c r="I38" s="2">
        <f t="shared" si="13"/>
        <v>0</v>
      </c>
      <c r="J38" s="2">
        <f t="shared" si="13"/>
        <v>0</v>
      </c>
      <c r="K38" s="2">
        <f t="shared" si="13"/>
        <v>0</v>
      </c>
      <c r="L38" s="2">
        <f t="shared" si="13"/>
        <v>0</v>
      </c>
      <c r="M38" s="2">
        <f t="shared" si="13"/>
        <v>0</v>
      </c>
      <c r="N38" s="2">
        <f t="shared" si="13"/>
        <v>0</v>
      </c>
      <c r="O38" s="2">
        <f>O37</f>
        <v>0</v>
      </c>
    </row>
    <row r="39" spans="1:15" x14ac:dyDescent="0.15">
      <c r="A39" s="15" t="s">
        <v>10</v>
      </c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5" t="s">
        <v>22</v>
      </c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15">
      <c r="A41" s="15"/>
      <c r="B41" s="16" t="s">
        <v>23</v>
      </c>
      <c r="C41">
        <v>96147</v>
      </c>
      <c r="D41" s="1">
        <v>32050</v>
      </c>
      <c r="E41" s="1">
        <f t="shared" si="5"/>
        <v>128197</v>
      </c>
      <c r="F41" s="1">
        <v>128018712</v>
      </c>
      <c r="G41" s="1">
        <v>25083172</v>
      </c>
      <c r="H41" s="1">
        <v>6410</v>
      </c>
      <c r="I41" s="1"/>
      <c r="J41" s="1">
        <f>SUM(F41:I41)</f>
        <v>153108294</v>
      </c>
      <c r="K41" s="1">
        <v>8108935</v>
      </c>
      <c r="L41" s="1"/>
      <c r="M41" s="1"/>
      <c r="N41" s="1">
        <f t="shared" ref="N41:N45" si="14">SUM(K41:M41)</f>
        <v>8108935</v>
      </c>
      <c r="O41" s="1">
        <f>E41+J41+N41</f>
        <v>161345426</v>
      </c>
    </row>
    <row r="42" spans="1:15" x14ac:dyDescent="0.15">
      <c r="A42" s="15"/>
      <c r="B42" s="16" t="s">
        <v>59</v>
      </c>
      <c r="C42" s="1">
        <v>822253</v>
      </c>
      <c r="D42" s="1">
        <v>1861846</v>
      </c>
      <c r="E42" s="1">
        <f t="shared" ref="E42" si="15">SUM(C42:D42)</f>
        <v>2684099</v>
      </c>
      <c r="F42" s="1">
        <v>4015684</v>
      </c>
      <c r="G42" s="1">
        <v>7171502</v>
      </c>
      <c r="H42" s="1">
        <v>691022</v>
      </c>
      <c r="I42" s="1"/>
      <c r="J42" s="1">
        <f t="shared" ref="J42:J45" si="16">SUM(F42:I42)</f>
        <v>11878208</v>
      </c>
      <c r="K42" s="1">
        <v>1305745</v>
      </c>
      <c r="L42" s="1"/>
      <c r="M42" s="1"/>
      <c r="N42" s="1">
        <f t="shared" ref="N42" si="17">SUM(K42:M42)</f>
        <v>1305745</v>
      </c>
      <c r="O42" s="1">
        <f t="shared" ref="O42:O45" si="18">E42+J42+N42</f>
        <v>15868052</v>
      </c>
    </row>
    <row r="43" spans="1:15" x14ac:dyDescent="0.15">
      <c r="A43" s="15"/>
      <c r="B43" s="16" t="s">
        <v>24</v>
      </c>
      <c r="C43" s="1"/>
      <c r="D43" s="1"/>
      <c r="E43" s="1">
        <f t="shared" si="5"/>
        <v>0</v>
      </c>
      <c r="F43" s="1">
        <v>1082915</v>
      </c>
      <c r="G43" s="1">
        <v>150000</v>
      </c>
      <c r="H43" s="1"/>
      <c r="I43" s="1"/>
      <c r="J43" s="1">
        <f t="shared" si="16"/>
        <v>1232915</v>
      </c>
      <c r="K43" s="1">
        <v>593104</v>
      </c>
      <c r="L43" s="1"/>
      <c r="M43" s="1"/>
      <c r="N43" s="1">
        <f t="shared" si="14"/>
        <v>593104</v>
      </c>
      <c r="O43" s="1">
        <f t="shared" si="18"/>
        <v>1826019</v>
      </c>
    </row>
    <row r="44" spans="1:15" x14ac:dyDescent="0.15">
      <c r="A44" s="15"/>
      <c r="B44" s="16" t="s">
        <v>82</v>
      </c>
      <c r="C44" s="1"/>
      <c r="D44" s="1"/>
      <c r="E44" s="1"/>
      <c r="F44" s="1"/>
      <c r="G44" s="1"/>
      <c r="H44" s="1"/>
      <c r="I44" s="1"/>
      <c r="J44" s="1"/>
      <c r="K44" s="1">
        <v>6400000</v>
      </c>
      <c r="L44" s="1"/>
      <c r="M44" s="1"/>
      <c r="N44" s="1">
        <f t="shared" si="14"/>
        <v>6400000</v>
      </c>
      <c r="O44" s="1">
        <f t="shared" si="18"/>
        <v>6400000</v>
      </c>
    </row>
    <row r="45" spans="1:15" x14ac:dyDescent="0.15">
      <c r="A45" s="15"/>
      <c r="B45" s="16" t="s">
        <v>25</v>
      </c>
      <c r="C45" s="1"/>
      <c r="D45" s="1"/>
      <c r="E45" s="1">
        <f t="shared" si="5"/>
        <v>0</v>
      </c>
      <c r="F45" s="1">
        <v>0</v>
      </c>
      <c r="G45" s="1">
        <v>0</v>
      </c>
      <c r="H45" s="1"/>
      <c r="I45" s="1"/>
      <c r="J45" s="1">
        <f t="shared" si="16"/>
        <v>0</v>
      </c>
      <c r="K45" s="1">
        <v>0</v>
      </c>
      <c r="L45" s="1"/>
      <c r="M45" s="1"/>
      <c r="N45" s="1">
        <f t="shared" si="14"/>
        <v>0</v>
      </c>
      <c r="O45" s="1">
        <f t="shared" si="18"/>
        <v>0</v>
      </c>
    </row>
    <row r="46" spans="1:15" x14ac:dyDescent="0.15">
      <c r="A46" s="15" t="s">
        <v>26</v>
      </c>
      <c r="B46" s="16"/>
      <c r="C46" s="2">
        <f>SUM(C41:C45)</f>
        <v>918400</v>
      </c>
      <c r="D46" s="2">
        <f t="shared" ref="D46:O46" si="19">SUM(D41:D45)</f>
        <v>1893896</v>
      </c>
      <c r="E46" s="2">
        <f t="shared" si="19"/>
        <v>2812296</v>
      </c>
      <c r="F46" s="2">
        <f t="shared" si="19"/>
        <v>133117311</v>
      </c>
      <c r="G46" s="2">
        <f t="shared" si="19"/>
        <v>32404674</v>
      </c>
      <c r="H46" s="2">
        <f t="shared" si="19"/>
        <v>697432</v>
      </c>
      <c r="I46" s="2">
        <f t="shared" si="19"/>
        <v>0</v>
      </c>
      <c r="J46" s="2">
        <f t="shared" si="19"/>
        <v>166219417</v>
      </c>
      <c r="K46" s="2">
        <f t="shared" si="19"/>
        <v>16407784</v>
      </c>
      <c r="L46" s="2">
        <f t="shared" si="19"/>
        <v>0</v>
      </c>
      <c r="M46" s="2">
        <f t="shared" si="19"/>
        <v>0</v>
      </c>
      <c r="N46" s="2">
        <f t="shared" si="19"/>
        <v>16407784</v>
      </c>
      <c r="O46" s="2">
        <f t="shared" si="19"/>
        <v>185439497</v>
      </c>
    </row>
    <row r="47" spans="1:15" x14ac:dyDescent="0.15">
      <c r="A47" s="15" t="s">
        <v>27</v>
      </c>
      <c r="B47" s="1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15">
      <c r="A48" s="15"/>
      <c r="B48" s="16" t="s">
        <v>28</v>
      </c>
      <c r="C48" s="1"/>
      <c r="D48" s="1"/>
      <c r="E48" s="1">
        <f t="shared" si="5"/>
        <v>0</v>
      </c>
      <c r="F48" s="1">
        <v>480357374</v>
      </c>
      <c r="G48" s="1">
        <v>90067010</v>
      </c>
      <c r="H48" s="1"/>
      <c r="I48" s="1"/>
      <c r="J48" s="1">
        <f>SUM(F48:I48)</f>
        <v>570424384</v>
      </c>
      <c r="K48" s="1">
        <v>30022327</v>
      </c>
      <c r="L48" s="1"/>
      <c r="M48" s="1"/>
      <c r="N48" s="1">
        <f t="shared" ref="N48:N56" si="20">SUM(K48:M48)</f>
        <v>30022327</v>
      </c>
      <c r="O48" s="1">
        <f>E48+J48+N48</f>
        <v>600446711</v>
      </c>
    </row>
    <row r="49" spans="1:15" x14ac:dyDescent="0.15">
      <c r="A49" s="15"/>
      <c r="B49" s="16" t="s">
        <v>29</v>
      </c>
      <c r="C49" s="1">
        <v>3958389</v>
      </c>
      <c r="D49" s="1">
        <v>36885</v>
      </c>
      <c r="E49" s="1">
        <f t="shared" si="5"/>
        <v>3995274</v>
      </c>
      <c r="F49" s="1">
        <v>164755462</v>
      </c>
      <c r="G49" s="1">
        <v>42645619</v>
      </c>
      <c r="H49" s="1">
        <v>7367</v>
      </c>
      <c r="I49" s="1"/>
      <c r="J49" s="1">
        <f t="shared" ref="J49:J54" si="21">SUM(F49:I49)</f>
        <v>207408448</v>
      </c>
      <c r="K49" s="1">
        <v>8596390</v>
      </c>
      <c r="L49" s="1"/>
      <c r="M49" s="1"/>
      <c r="N49" s="1">
        <f t="shared" si="20"/>
        <v>8596390</v>
      </c>
      <c r="O49" s="1">
        <f t="shared" ref="O49:O56" si="22">E49+J49+N49</f>
        <v>220000112</v>
      </c>
    </row>
    <row r="50" spans="1:15" x14ac:dyDescent="0.15">
      <c r="A50" s="15"/>
      <c r="B50" s="16" t="s">
        <v>11</v>
      </c>
      <c r="C50" s="1"/>
      <c r="D50" s="1"/>
      <c r="E50" s="1">
        <f t="shared" si="5"/>
        <v>0</v>
      </c>
      <c r="F50" s="1">
        <v>3412429</v>
      </c>
      <c r="G50" s="1">
        <v>639834</v>
      </c>
      <c r="H50" s="1"/>
      <c r="I50" s="1"/>
      <c r="J50" s="1">
        <f t="shared" si="21"/>
        <v>4052263</v>
      </c>
      <c r="K50" s="1">
        <v>213280</v>
      </c>
      <c r="L50" s="1"/>
      <c r="M50" s="1"/>
      <c r="N50" s="1">
        <f t="shared" si="20"/>
        <v>213280</v>
      </c>
      <c r="O50" s="1">
        <f t="shared" si="22"/>
        <v>4265543</v>
      </c>
    </row>
    <row r="51" spans="1:15" x14ac:dyDescent="0.15">
      <c r="A51" s="15"/>
      <c r="B51" s="16" t="s">
        <v>12</v>
      </c>
      <c r="C51" s="1">
        <v>66022</v>
      </c>
      <c r="D51" s="1">
        <v>0</v>
      </c>
      <c r="E51" s="1">
        <f t="shared" si="5"/>
        <v>66022</v>
      </c>
      <c r="F51" s="1">
        <v>2233904</v>
      </c>
      <c r="G51" s="1">
        <v>985549</v>
      </c>
      <c r="H51" s="1">
        <v>0</v>
      </c>
      <c r="I51" s="1"/>
      <c r="J51" s="1">
        <f t="shared" si="21"/>
        <v>3219453</v>
      </c>
      <c r="K51" s="1">
        <v>7719</v>
      </c>
      <c r="L51" s="1"/>
      <c r="M51" s="1"/>
      <c r="N51" s="1">
        <f t="shared" si="20"/>
        <v>7719</v>
      </c>
      <c r="O51" s="1">
        <f>E51+J51+N51</f>
        <v>3293194</v>
      </c>
    </row>
    <row r="52" spans="1:15" x14ac:dyDescent="0.15">
      <c r="A52" s="15"/>
      <c r="B52" s="16" t="s">
        <v>30</v>
      </c>
      <c r="C52" s="1"/>
      <c r="D52" s="1"/>
      <c r="E52" s="1">
        <f t="shared" si="5"/>
        <v>0</v>
      </c>
      <c r="F52" s="1">
        <v>1</v>
      </c>
      <c r="G52" s="1">
        <v>178468</v>
      </c>
      <c r="H52" s="1"/>
      <c r="I52" s="1"/>
      <c r="J52" s="1">
        <f t="shared" si="21"/>
        <v>178469</v>
      </c>
      <c r="K52" s="1">
        <v>1</v>
      </c>
      <c r="L52" s="1"/>
      <c r="M52" s="1"/>
      <c r="N52" s="1">
        <f t="shared" si="20"/>
        <v>1</v>
      </c>
      <c r="O52" s="1">
        <f t="shared" si="22"/>
        <v>178470</v>
      </c>
    </row>
    <row r="53" spans="1:15" x14ac:dyDescent="0.15">
      <c r="A53" s="15"/>
      <c r="B53" s="16" t="s">
        <v>31</v>
      </c>
      <c r="C53" s="1"/>
      <c r="D53" s="1"/>
      <c r="E53" s="1">
        <f t="shared" si="5"/>
        <v>0</v>
      </c>
      <c r="F53" s="1">
        <v>4294067</v>
      </c>
      <c r="G53" s="1">
        <v>805138</v>
      </c>
      <c r="H53" s="1"/>
      <c r="I53" s="1"/>
      <c r="J53" s="1">
        <f t="shared" si="21"/>
        <v>5099205</v>
      </c>
      <c r="K53" s="1">
        <v>268379</v>
      </c>
      <c r="L53" s="1"/>
      <c r="M53" s="1"/>
      <c r="N53" s="1">
        <f t="shared" si="20"/>
        <v>268379</v>
      </c>
      <c r="O53" s="1">
        <f t="shared" si="22"/>
        <v>5367584</v>
      </c>
    </row>
    <row r="54" spans="1:15" x14ac:dyDescent="0.15">
      <c r="A54" s="15"/>
      <c r="B54" s="16" t="s">
        <v>13</v>
      </c>
      <c r="C54" s="1"/>
      <c r="D54" s="1"/>
      <c r="E54" s="1">
        <f t="shared" si="5"/>
        <v>0</v>
      </c>
      <c r="F54" s="1"/>
      <c r="G54" s="1"/>
      <c r="H54" s="1"/>
      <c r="I54" s="1"/>
      <c r="J54" s="1">
        <f t="shared" si="21"/>
        <v>0</v>
      </c>
      <c r="K54" s="1">
        <v>50300</v>
      </c>
      <c r="L54" s="1"/>
      <c r="M54" s="1"/>
      <c r="N54" s="1">
        <f t="shared" si="20"/>
        <v>50300</v>
      </c>
      <c r="O54" s="1">
        <f t="shared" si="22"/>
        <v>50300</v>
      </c>
    </row>
    <row r="55" spans="1:15" x14ac:dyDescent="0.15">
      <c r="A55" s="15"/>
      <c r="B55" s="16" t="s">
        <v>32</v>
      </c>
      <c r="C55" s="1">
        <v>243234</v>
      </c>
      <c r="D55" s="1">
        <v>304026</v>
      </c>
      <c r="E55" s="1">
        <f t="shared" si="5"/>
        <v>547260</v>
      </c>
      <c r="F55" s="1">
        <v>1064048</v>
      </c>
      <c r="G55" s="1">
        <v>972957</v>
      </c>
      <c r="H55" s="1">
        <v>60820</v>
      </c>
      <c r="I55" s="1"/>
      <c r="J55" s="1">
        <f t="shared" ref="J55" si="23">SUM(F55:I55)</f>
        <v>2097825</v>
      </c>
      <c r="K55" s="1">
        <v>395244</v>
      </c>
      <c r="L55" s="1"/>
      <c r="M55" s="1"/>
      <c r="N55" s="1">
        <f t="shared" si="20"/>
        <v>395244</v>
      </c>
      <c r="O55" s="1">
        <f t="shared" si="22"/>
        <v>3040329</v>
      </c>
    </row>
    <row r="56" spans="1:15" x14ac:dyDescent="0.15">
      <c r="A56" s="15"/>
      <c r="B56" s="16" t="s">
        <v>92</v>
      </c>
      <c r="C56" s="1"/>
      <c r="D56" s="1"/>
      <c r="E56" s="1"/>
      <c r="F56" s="1"/>
      <c r="G56" s="1"/>
      <c r="H56" s="1"/>
      <c r="I56" s="1"/>
      <c r="J56" s="1"/>
      <c r="K56" s="1"/>
      <c r="L56" s="1">
        <v>2925217</v>
      </c>
      <c r="M56" s="1"/>
      <c r="N56" s="1">
        <f t="shared" si="20"/>
        <v>2925217</v>
      </c>
      <c r="O56" s="1">
        <f t="shared" si="22"/>
        <v>2925217</v>
      </c>
    </row>
    <row r="57" spans="1:15" x14ac:dyDescent="0.15">
      <c r="A57" s="15"/>
      <c r="B57" s="16" t="s">
        <v>91</v>
      </c>
      <c r="C57" s="1"/>
      <c r="D57" s="1"/>
      <c r="E57" s="1"/>
      <c r="F57" s="1"/>
      <c r="G57" s="1"/>
      <c r="H57" s="1"/>
      <c r="I57" s="1"/>
      <c r="J57" s="1"/>
      <c r="K57" s="1"/>
      <c r="L57" s="1">
        <v>46898000</v>
      </c>
      <c r="M57" s="1"/>
      <c r="N57" s="1">
        <f>SUM(K57:M57)</f>
        <v>46898000</v>
      </c>
      <c r="O57" s="1">
        <f>E57+J57+N57</f>
        <v>46898000</v>
      </c>
    </row>
    <row r="58" spans="1:15" x14ac:dyDescent="0.15">
      <c r="A58" s="15"/>
      <c r="B58" s="16" t="s">
        <v>91</v>
      </c>
      <c r="C58" s="1"/>
      <c r="D58" s="1"/>
      <c r="E58" s="1"/>
      <c r="F58" s="1"/>
      <c r="G58" s="1"/>
      <c r="H58" s="1"/>
      <c r="I58" s="1"/>
      <c r="J58" s="1"/>
      <c r="K58" s="1"/>
      <c r="L58" s="1">
        <v>5000000</v>
      </c>
      <c r="M58" s="1"/>
      <c r="N58" s="1">
        <f>SUM(K58:M58)</f>
        <v>5000000</v>
      </c>
      <c r="O58" s="1">
        <f>E58+J58+N58</f>
        <v>5000000</v>
      </c>
    </row>
    <row r="59" spans="1:15" x14ac:dyDescent="0.15">
      <c r="A59" s="15" t="s">
        <v>14</v>
      </c>
      <c r="B59" s="16"/>
      <c r="C59" s="2">
        <f>SUM(C48:C58)</f>
        <v>4267645</v>
      </c>
      <c r="D59" s="2">
        <f t="shared" ref="D59:O59" si="24">SUM(D48:D58)</f>
        <v>340911</v>
      </c>
      <c r="E59" s="2">
        <f t="shared" si="24"/>
        <v>4608556</v>
      </c>
      <c r="F59" s="2">
        <f t="shared" si="24"/>
        <v>656117285</v>
      </c>
      <c r="G59" s="2">
        <f t="shared" si="24"/>
        <v>136294575</v>
      </c>
      <c r="H59" s="2">
        <f t="shared" si="24"/>
        <v>68187</v>
      </c>
      <c r="I59" s="2">
        <f t="shared" si="24"/>
        <v>0</v>
      </c>
      <c r="J59" s="2">
        <f t="shared" si="24"/>
        <v>792480047</v>
      </c>
      <c r="K59" s="2">
        <f t="shared" si="24"/>
        <v>39553640</v>
      </c>
      <c r="L59" s="2">
        <f t="shared" si="24"/>
        <v>54823217</v>
      </c>
      <c r="M59" s="2">
        <f t="shared" si="24"/>
        <v>0</v>
      </c>
      <c r="N59" s="2">
        <f t="shared" si="24"/>
        <v>94376857</v>
      </c>
      <c r="O59" s="2">
        <f t="shared" si="24"/>
        <v>891465460</v>
      </c>
    </row>
    <row r="60" spans="1:15" x14ac:dyDescent="0.15">
      <c r="A60" s="15" t="s">
        <v>15</v>
      </c>
      <c r="B60" s="16"/>
      <c r="C60" s="1">
        <f>C38+C46+C59</f>
        <v>5186045</v>
      </c>
      <c r="D60" s="1">
        <f t="shared" ref="D60:O60" si="25">D38+D46+D59</f>
        <v>2234807</v>
      </c>
      <c r="E60" s="1">
        <f t="shared" si="25"/>
        <v>7420852</v>
      </c>
      <c r="F60" s="1">
        <f t="shared" si="25"/>
        <v>789234596</v>
      </c>
      <c r="G60" s="1">
        <f t="shared" si="25"/>
        <v>168699249</v>
      </c>
      <c r="H60" s="1">
        <f t="shared" si="25"/>
        <v>765619</v>
      </c>
      <c r="I60" s="1">
        <f t="shared" si="25"/>
        <v>0</v>
      </c>
      <c r="J60" s="1">
        <f t="shared" si="25"/>
        <v>958699464</v>
      </c>
      <c r="K60" s="1">
        <f t="shared" si="25"/>
        <v>55961424</v>
      </c>
      <c r="L60" s="1">
        <f t="shared" si="25"/>
        <v>54823217</v>
      </c>
      <c r="M60" s="1">
        <f t="shared" si="25"/>
        <v>0</v>
      </c>
      <c r="N60" s="1">
        <f t="shared" si="25"/>
        <v>110784641</v>
      </c>
      <c r="O60" s="1">
        <f t="shared" si="25"/>
        <v>1076904957</v>
      </c>
    </row>
    <row r="61" spans="1:15" x14ac:dyDescent="0.15">
      <c r="A61" s="15" t="s">
        <v>16</v>
      </c>
      <c r="B61" s="16"/>
      <c r="C61" s="2">
        <f>C60+C34</f>
        <v>5186163</v>
      </c>
      <c r="D61" s="2">
        <f t="shared" ref="D61:O61" si="26">D60+D34</f>
        <v>2234807</v>
      </c>
      <c r="E61" s="2">
        <f t="shared" si="26"/>
        <v>7420970</v>
      </c>
      <c r="F61" s="2">
        <f t="shared" si="26"/>
        <v>789784672</v>
      </c>
      <c r="G61" s="2">
        <f t="shared" si="26"/>
        <v>168805547</v>
      </c>
      <c r="H61" s="2">
        <f t="shared" si="26"/>
        <v>9928011</v>
      </c>
      <c r="I61" s="2">
        <f t="shared" si="26"/>
        <v>0</v>
      </c>
      <c r="J61" s="2">
        <f t="shared" si="26"/>
        <v>968518230</v>
      </c>
      <c r="K61" s="2">
        <f t="shared" si="26"/>
        <v>67308659</v>
      </c>
      <c r="L61" s="2">
        <f t="shared" si="26"/>
        <v>115573884</v>
      </c>
      <c r="M61" s="2">
        <f t="shared" si="26"/>
        <v>51633238</v>
      </c>
      <c r="N61" s="2">
        <f t="shared" si="26"/>
        <v>234515781</v>
      </c>
      <c r="O61" s="2">
        <f t="shared" si="26"/>
        <v>1210454981</v>
      </c>
    </row>
    <row r="62" spans="1:15" x14ac:dyDescent="0.15">
      <c r="A62" s="15"/>
      <c r="B62" s="1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15">
      <c r="A63" s="15" t="s">
        <v>17</v>
      </c>
      <c r="B63" s="1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15">
      <c r="A64" s="15" t="s">
        <v>33</v>
      </c>
      <c r="B64" s="16"/>
      <c r="C64" s="1"/>
      <c r="D64" s="1"/>
      <c r="E64" s="1"/>
      <c r="F64" s="1"/>
      <c r="G64" s="1"/>
      <c r="H64" s="1"/>
      <c r="I64" s="1"/>
      <c r="J64" s="1">
        <f t="shared" si="12"/>
        <v>0</v>
      </c>
      <c r="K64" s="1"/>
      <c r="L64" s="1"/>
      <c r="M64" s="1"/>
      <c r="N64" s="1">
        <f t="shared" ref="N64:N74" si="27">SUM(K64:M64)</f>
        <v>0</v>
      </c>
      <c r="O64" s="1">
        <f>E64+J64+N64</f>
        <v>0</v>
      </c>
    </row>
    <row r="65" spans="1:15" x14ac:dyDescent="0.15">
      <c r="A65" s="15"/>
      <c r="B65" s="16" t="s">
        <v>34</v>
      </c>
      <c r="C65" s="1">
        <v>53850</v>
      </c>
      <c r="D65" s="1">
        <v>13591</v>
      </c>
      <c r="E65" s="1">
        <f>SUM(C65:D65)</f>
        <v>67441</v>
      </c>
      <c r="F65" s="1">
        <v>569150</v>
      </c>
      <c r="G65" s="1">
        <v>460953</v>
      </c>
      <c r="H65" s="1">
        <v>2718</v>
      </c>
      <c r="I65" s="10">
        <v>0</v>
      </c>
      <c r="J65" s="1">
        <f>SUM(F65:I65)</f>
        <v>1032821</v>
      </c>
      <c r="K65" s="10">
        <v>66946</v>
      </c>
      <c r="L65" s="1"/>
      <c r="M65" s="1"/>
      <c r="N65" s="1">
        <f t="shared" si="27"/>
        <v>66946</v>
      </c>
      <c r="O65" s="1">
        <f>E65+J65+N65</f>
        <v>1167208</v>
      </c>
    </row>
    <row r="66" spans="1:15" x14ac:dyDescent="0.15">
      <c r="A66" s="15"/>
      <c r="B66" s="16" t="s">
        <v>35</v>
      </c>
      <c r="C66" s="1"/>
      <c r="D66" s="1"/>
      <c r="E66" s="1">
        <f t="shared" si="5"/>
        <v>0</v>
      </c>
      <c r="F66" s="1"/>
      <c r="G66" s="1">
        <v>262800</v>
      </c>
      <c r="H66" s="1"/>
      <c r="I66" s="1"/>
      <c r="J66" s="1">
        <f t="shared" si="12"/>
        <v>262800</v>
      </c>
      <c r="K66" s="1"/>
      <c r="L66" s="1"/>
      <c r="M66" s="1"/>
      <c r="N66" s="1">
        <f t="shared" si="27"/>
        <v>0</v>
      </c>
      <c r="O66" s="1">
        <f t="shared" ref="O66:O74" si="28">E66+J66+N66</f>
        <v>262800</v>
      </c>
    </row>
    <row r="67" spans="1:15" x14ac:dyDescent="0.15">
      <c r="A67" s="15"/>
      <c r="B67" s="16" t="s">
        <v>84</v>
      </c>
      <c r="C67" s="1"/>
      <c r="D67" s="1"/>
      <c r="E67" s="1">
        <f t="shared" si="5"/>
        <v>0</v>
      </c>
      <c r="F67" s="1">
        <v>0</v>
      </c>
      <c r="G67" s="1"/>
      <c r="H67" s="1"/>
      <c r="I67" s="1"/>
      <c r="J67" s="1">
        <f t="shared" si="12"/>
        <v>0</v>
      </c>
      <c r="K67" s="1">
        <v>0</v>
      </c>
      <c r="L67" s="1">
        <v>0</v>
      </c>
      <c r="M67" s="1"/>
      <c r="N67" s="1">
        <f t="shared" si="27"/>
        <v>0</v>
      </c>
      <c r="O67" s="1">
        <f t="shared" si="28"/>
        <v>0</v>
      </c>
    </row>
    <row r="68" spans="1:15" x14ac:dyDescent="0.15">
      <c r="A68" s="15"/>
      <c r="B68" s="16" t="s">
        <v>36</v>
      </c>
      <c r="C68" s="1"/>
      <c r="D68" s="1">
        <v>0</v>
      </c>
      <c r="E68" s="1">
        <f t="shared" si="5"/>
        <v>0</v>
      </c>
      <c r="F68" s="1">
        <v>32629</v>
      </c>
      <c r="G68" s="1"/>
      <c r="H68" s="1"/>
      <c r="I68" s="1"/>
      <c r="J68" s="1">
        <f t="shared" si="12"/>
        <v>32629</v>
      </c>
      <c r="K68" s="1">
        <v>233270</v>
      </c>
      <c r="L68" s="1">
        <v>0</v>
      </c>
      <c r="M68" s="1"/>
      <c r="N68" s="1">
        <f t="shared" si="27"/>
        <v>233270</v>
      </c>
      <c r="O68" s="1">
        <f t="shared" si="28"/>
        <v>265899</v>
      </c>
    </row>
    <row r="69" spans="1:15" x14ac:dyDescent="0.15">
      <c r="A69" s="15"/>
      <c r="B69" s="16" t="s">
        <v>61</v>
      </c>
      <c r="C69" s="1"/>
      <c r="D69" s="1"/>
      <c r="E69" s="1">
        <f t="shared" si="5"/>
        <v>0</v>
      </c>
      <c r="F69" s="1">
        <v>13997748</v>
      </c>
      <c r="G69" s="1"/>
      <c r="H69" s="1"/>
      <c r="I69" s="1"/>
      <c r="J69" s="1">
        <f t="shared" si="12"/>
        <v>13997748</v>
      </c>
      <c r="K69" s="1"/>
      <c r="L69" s="1"/>
      <c r="M69" s="1"/>
      <c r="N69" s="1">
        <f t="shared" si="27"/>
        <v>0</v>
      </c>
      <c r="O69" s="1">
        <f t="shared" si="28"/>
        <v>13997748</v>
      </c>
    </row>
    <row r="70" spans="1:15" x14ac:dyDescent="0.15">
      <c r="A70" s="15"/>
      <c r="B70" s="16" t="s">
        <v>86</v>
      </c>
      <c r="C70" s="1"/>
      <c r="D70" s="1"/>
      <c r="E70" s="1">
        <f t="shared" si="5"/>
        <v>0</v>
      </c>
      <c r="F70" s="1">
        <v>9637544</v>
      </c>
      <c r="G70" s="1"/>
      <c r="H70" s="1"/>
      <c r="I70" s="1"/>
      <c r="J70" s="1">
        <f t="shared" si="12"/>
        <v>9637544</v>
      </c>
      <c r="K70" s="1"/>
      <c r="L70" s="1"/>
      <c r="M70" s="1"/>
      <c r="N70" s="1">
        <f t="shared" si="27"/>
        <v>0</v>
      </c>
      <c r="O70" s="1">
        <f>E70+J70+N70</f>
        <v>9637544</v>
      </c>
    </row>
    <row r="71" spans="1:15" x14ac:dyDescent="0.15">
      <c r="A71" s="15"/>
      <c r="B71" s="16" t="s">
        <v>62</v>
      </c>
      <c r="C71" s="1"/>
      <c r="D71" s="1"/>
      <c r="E71" s="1">
        <f t="shared" si="5"/>
        <v>0</v>
      </c>
      <c r="F71" s="1">
        <v>0</v>
      </c>
      <c r="G71" s="1">
        <v>0</v>
      </c>
      <c r="H71" s="1"/>
      <c r="I71" s="1"/>
      <c r="J71" s="1">
        <f t="shared" si="12"/>
        <v>0</v>
      </c>
      <c r="K71" s="1">
        <v>0</v>
      </c>
      <c r="L71" s="1"/>
      <c r="M71" s="1"/>
      <c r="N71" s="1">
        <f t="shared" si="27"/>
        <v>0</v>
      </c>
      <c r="O71" s="1">
        <f t="shared" si="28"/>
        <v>0</v>
      </c>
    </row>
    <row r="72" spans="1:15" x14ac:dyDescent="0.15">
      <c r="A72" s="15"/>
      <c r="B72" s="16" t="s">
        <v>74</v>
      </c>
      <c r="C72" s="21">
        <v>50700</v>
      </c>
      <c r="D72" s="1">
        <v>63384</v>
      </c>
      <c r="E72" s="1">
        <f t="shared" si="5"/>
        <v>114084</v>
      </c>
      <c r="F72" s="1">
        <v>221820</v>
      </c>
      <c r="G72" s="1">
        <v>202824</v>
      </c>
      <c r="H72" s="1">
        <v>12684</v>
      </c>
      <c r="I72" s="1"/>
      <c r="J72" s="1">
        <f t="shared" si="12"/>
        <v>437328</v>
      </c>
      <c r="K72" s="1">
        <v>82392</v>
      </c>
      <c r="L72" s="1"/>
      <c r="M72" s="1"/>
      <c r="N72" s="1">
        <f t="shared" si="27"/>
        <v>82392</v>
      </c>
      <c r="O72" s="1">
        <f>E72+J72+N72</f>
        <v>633804</v>
      </c>
    </row>
    <row r="73" spans="1:15" x14ac:dyDescent="0.15">
      <c r="A73" s="15"/>
      <c r="B73" s="16" t="s">
        <v>63</v>
      </c>
      <c r="C73" s="1"/>
      <c r="D73" s="1"/>
      <c r="E73" s="1">
        <f t="shared" si="5"/>
        <v>0</v>
      </c>
      <c r="F73" s="1"/>
      <c r="G73" s="1"/>
      <c r="H73" s="1"/>
      <c r="I73" s="1"/>
      <c r="J73" s="1">
        <f>SUM(F73:I73)</f>
        <v>0</v>
      </c>
      <c r="K73" s="1">
        <v>71000</v>
      </c>
      <c r="L73" s="1"/>
      <c r="M73" s="1"/>
      <c r="N73" s="1">
        <f t="shared" si="27"/>
        <v>71000</v>
      </c>
      <c r="O73" s="1">
        <f t="shared" si="28"/>
        <v>71000</v>
      </c>
    </row>
    <row r="74" spans="1:15" x14ac:dyDescent="0.15">
      <c r="A74" s="15"/>
      <c r="B74" s="16" t="s">
        <v>64</v>
      </c>
      <c r="C74" s="1"/>
      <c r="D74" s="1"/>
      <c r="E74" s="1">
        <f t="shared" si="5"/>
        <v>0</v>
      </c>
      <c r="F74" s="1"/>
      <c r="G74" s="1"/>
      <c r="H74" s="1"/>
      <c r="I74" s="10">
        <v>6673300</v>
      </c>
      <c r="J74" s="10">
        <f>SUM(F74:I74)</f>
        <v>6673300</v>
      </c>
      <c r="K74" s="10">
        <v>0</v>
      </c>
      <c r="L74" s="1"/>
      <c r="M74" s="1"/>
      <c r="N74" s="1">
        <f t="shared" si="27"/>
        <v>0</v>
      </c>
      <c r="O74" s="1">
        <f t="shared" si="28"/>
        <v>6673300</v>
      </c>
    </row>
    <row r="75" spans="1:15" x14ac:dyDescent="0.15">
      <c r="A75" s="15" t="s">
        <v>37</v>
      </c>
      <c r="B75" s="16"/>
      <c r="C75" s="2">
        <f>SUM(C65:C74)</f>
        <v>104550</v>
      </c>
      <c r="D75" s="2">
        <f t="shared" ref="D75:O75" si="29">SUM(D65:D74)</f>
        <v>76975</v>
      </c>
      <c r="E75" s="2">
        <f t="shared" si="29"/>
        <v>181525</v>
      </c>
      <c r="F75" s="2">
        <f t="shared" si="29"/>
        <v>24458891</v>
      </c>
      <c r="G75" s="2">
        <f t="shared" si="29"/>
        <v>926577</v>
      </c>
      <c r="H75" s="2">
        <f t="shared" si="29"/>
        <v>15402</v>
      </c>
      <c r="I75" s="2">
        <f t="shared" si="29"/>
        <v>6673300</v>
      </c>
      <c r="J75" s="2">
        <f t="shared" si="29"/>
        <v>32074170</v>
      </c>
      <c r="K75" s="2">
        <f t="shared" si="29"/>
        <v>453608</v>
      </c>
      <c r="L75" s="2">
        <f t="shared" si="29"/>
        <v>0</v>
      </c>
      <c r="M75" s="2">
        <f t="shared" si="29"/>
        <v>0</v>
      </c>
      <c r="N75" s="2">
        <f t="shared" si="29"/>
        <v>453608</v>
      </c>
      <c r="O75" s="2">
        <f t="shared" si="29"/>
        <v>32709303</v>
      </c>
    </row>
    <row r="76" spans="1:15" x14ac:dyDescent="0.15">
      <c r="A76" s="15" t="s">
        <v>38</v>
      </c>
      <c r="B76" s="1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15">
      <c r="A77" s="15"/>
      <c r="B77" s="16" t="s">
        <v>39</v>
      </c>
      <c r="C77" s="1"/>
      <c r="D77" s="1"/>
      <c r="E77" s="1">
        <f t="shared" si="5"/>
        <v>0</v>
      </c>
      <c r="F77" s="1">
        <v>0</v>
      </c>
      <c r="G77" s="1">
        <v>0</v>
      </c>
      <c r="H77" s="1"/>
      <c r="I77" s="1"/>
      <c r="J77" s="1">
        <f>SUM(F77:I77)</f>
        <v>0</v>
      </c>
      <c r="K77" s="1">
        <v>0</v>
      </c>
      <c r="L77" s="1"/>
      <c r="M77" s="1"/>
      <c r="N77" s="1">
        <f t="shared" ref="N77:N80" si="30">SUM(K77:M77)</f>
        <v>0</v>
      </c>
      <c r="O77" s="1">
        <f>E77+J77+N77</f>
        <v>0</v>
      </c>
    </row>
    <row r="78" spans="1:15" x14ac:dyDescent="0.15">
      <c r="A78" s="15"/>
      <c r="B78" s="16" t="s">
        <v>40</v>
      </c>
      <c r="C78" s="1">
        <v>822253</v>
      </c>
      <c r="D78" s="1">
        <v>1861846</v>
      </c>
      <c r="E78" s="1">
        <f t="shared" ref="E78" si="31">SUM(C78:D78)</f>
        <v>2684099</v>
      </c>
      <c r="F78" s="1">
        <v>4015684</v>
      </c>
      <c r="G78" s="1">
        <v>7171502</v>
      </c>
      <c r="H78" s="1">
        <v>691022</v>
      </c>
      <c r="I78" s="1"/>
      <c r="J78" s="1">
        <f t="shared" ref="J78" si="32">SUM(F78:I78)</f>
        <v>11878208</v>
      </c>
      <c r="K78" s="1">
        <v>1305745</v>
      </c>
      <c r="L78" s="1"/>
      <c r="M78" s="1"/>
      <c r="N78" s="1">
        <f t="shared" si="30"/>
        <v>1305745</v>
      </c>
      <c r="O78" s="1">
        <f t="shared" ref="O78:O80" si="33">E78+J78+N78</f>
        <v>15868052</v>
      </c>
    </row>
    <row r="79" spans="1:15" x14ac:dyDescent="0.15">
      <c r="A79" s="15"/>
      <c r="B79" s="16" t="s">
        <v>41</v>
      </c>
      <c r="C79" s="1">
        <v>192534</v>
      </c>
      <c r="D79" s="1">
        <v>240642</v>
      </c>
      <c r="E79" s="1">
        <f t="shared" ref="E79" si="34">SUM(C79:D79)</f>
        <v>433176</v>
      </c>
      <c r="F79" s="1">
        <v>842228</v>
      </c>
      <c r="G79" s="1">
        <v>770133</v>
      </c>
      <c r="H79" s="1">
        <v>48136</v>
      </c>
      <c r="I79" s="1"/>
      <c r="J79" s="1">
        <f t="shared" ref="J79" si="35">SUM(F79:I79)</f>
        <v>1660497</v>
      </c>
      <c r="K79" s="1">
        <v>312852</v>
      </c>
      <c r="L79" s="1"/>
      <c r="M79" s="1"/>
      <c r="N79" s="1">
        <f t="shared" si="30"/>
        <v>312852</v>
      </c>
      <c r="O79" s="1">
        <f t="shared" si="33"/>
        <v>2406525</v>
      </c>
    </row>
    <row r="80" spans="1:15" x14ac:dyDescent="0.15">
      <c r="A80" s="15"/>
      <c r="B80" s="16" t="s">
        <v>51</v>
      </c>
      <c r="C80" s="1"/>
      <c r="D80" s="1"/>
      <c r="E80" s="1">
        <f t="shared" si="5"/>
        <v>0</v>
      </c>
      <c r="F80" s="1">
        <v>55990964</v>
      </c>
      <c r="G80" s="1"/>
      <c r="H80" s="1"/>
      <c r="I80" s="1"/>
      <c r="J80" s="1">
        <f t="shared" ref="J80" si="36">SUM(F80:I80)</f>
        <v>55990964</v>
      </c>
      <c r="K80" s="1"/>
      <c r="L80" s="1"/>
      <c r="M80" s="1"/>
      <c r="N80" s="1">
        <f t="shared" si="30"/>
        <v>0</v>
      </c>
      <c r="O80" s="1">
        <f t="shared" si="33"/>
        <v>55990964</v>
      </c>
    </row>
    <row r="81" spans="1:15" x14ac:dyDescent="0.15">
      <c r="A81" s="15" t="s">
        <v>42</v>
      </c>
      <c r="B81" s="16"/>
      <c r="C81" s="2">
        <f>SUM(C77:C80)</f>
        <v>1014787</v>
      </c>
      <c r="D81" s="2">
        <f t="shared" ref="D81:O81" si="37">SUM(D77:D80)</f>
        <v>2102488</v>
      </c>
      <c r="E81" s="2">
        <f t="shared" si="37"/>
        <v>3117275</v>
      </c>
      <c r="F81" s="2">
        <f t="shared" si="37"/>
        <v>60848876</v>
      </c>
      <c r="G81" s="2">
        <f t="shared" si="37"/>
        <v>7941635</v>
      </c>
      <c r="H81" s="2">
        <f t="shared" si="37"/>
        <v>739158</v>
      </c>
      <c r="I81" s="2">
        <f t="shared" si="37"/>
        <v>0</v>
      </c>
      <c r="J81" s="2">
        <f t="shared" si="37"/>
        <v>69529669</v>
      </c>
      <c r="K81" s="2">
        <f t="shared" si="37"/>
        <v>1618597</v>
      </c>
      <c r="L81" s="2">
        <f t="shared" si="37"/>
        <v>0</v>
      </c>
      <c r="M81" s="2">
        <f t="shared" si="37"/>
        <v>0</v>
      </c>
      <c r="N81" s="2">
        <f t="shared" si="37"/>
        <v>1618597</v>
      </c>
      <c r="O81" s="2">
        <f t="shared" si="37"/>
        <v>74265541</v>
      </c>
    </row>
    <row r="82" spans="1:15" x14ac:dyDescent="0.15">
      <c r="A82" s="15" t="s">
        <v>43</v>
      </c>
      <c r="B82" s="16"/>
      <c r="C82" s="2">
        <f>C75+C81</f>
        <v>1119337</v>
      </c>
      <c r="D82" s="2">
        <f t="shared" ref="D82:O82" si="38">D75+D81</f>
        <v>2179463</v>
      </c>
      <c r="E82" s="2">
        <f t="shared" si="38"/>
        <v>3298800</v>
      </c>
      <c r="F82" s="2">
        <f t="shared" si="38"/>
        <v>85307767</v>
      </c>
      <c r="G82" s="2">
        <f t="shared" si="38"/>
        <v>8868212</v>
      </c>
      <c r="H82" s="2">
        <f t="shared" si="38"/>
        <v>754560</v>
      </c>
      <c r="I82" s="2">
        <f t="shared" si="38"/>
        <v>6673300</v>
      </c>
      <c r="J82" s="2">
        <f t="shared" si="38"/>
        <v>101603839</v>
      </c>
      <c r="K82" s="2">
        <f t="shared" si="38"/>
        <v>2072205</v>
      </c>
      <c r="L82" s="2">
        <f t="shared" si="38"/>
        <v>0</v>
      </c>
      <c r="M82" s="2">
        <f t="shared" si="38"/>
        <v>0</v>
      </c>
      <c r="N82" s="2">
        <f t="shared" si="38"/>
        <v>2072205</v>
      </c>
      <c r="O82" s="2">
        <f t="shared" si="38"/>
        <v>106974844</v>
      </c>
    </row>
    <row r="83" spans="1:15" x14ac:dyDescent="0.15">
      <c r="A83" s="15"/>
      <c r="B83" s="1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15">
      <c r="A84" s="15" t="s">
        <v>44</v>
      </c>
      <c r="B84" s="1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15">
      <c r="A85" s="15" t="s">
        <v>45</v>
      </c>
      <c r="B85" s="16"/>
      <c r="C85" s="1">
        <v>0</v>
      </c>
      <c r="D85" s="1">
        <v>0</v>
      </c>
      <c r="E85" s="1">
        <f>SUM(C85:D85)</f>
        <v>0</v>
      </c>
      <c r="F85" s="1">
        <v>0</v>
      </c>
      <c r="G85" s="1">
        <v>0</v>
      </c>
      <c r="H85" s="1">
        <v>0</v>
      </c>
      <c r="I85" s="1">
        <v>0</v>
      </c>
      <c r="J85" s="1">
        <f>SUM(F85:I85)</f>
        <v>0</v>
      </c>
      <c r="K85" s="1">
        <v>0</v>
      </c>
      <c r="L85" s="1">
        <v>0</v>
      </c>
      <c r="M85" s="1">
        <v>0</v>
      </c>
      <c r="N85" s="1">
        <f>SUM(K85:M85)</f>
        <v>0</v>
      </c>
      <c r="O85" s="1">
        <f>E85+J85+N85</f>
        <v>0</v>
      </c>
    </row>
    <row r="86" spans="1:15" x14ac:dyDescent="0.15">
      <c r="A86" s="15"/>
      <c r="B86" s="1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15">
      <c r="A87" s="15" t="s">
        <v>46</v>
      </c>
      <c r="B87" s="16"/>
      <c r="C87" s="1">
        <f>C61-C82</f>
        <v>4066826</v>
      </c>
      <c r="D87" s="4">
        <f t="shared" ref="D87:M87" si="39">D61-D82</f>
        <v>55344</v>
      </c>
      <c r="E87" s="4">
        <f t="shared" si="39"/>
        <v>4122170</v>
      </c>
      <c r="F87" s="1">
        <f t="shared" si="39"/>
        <v>704476905</v>
      </c>
      <c r="G87" s="1">
        <f t="shared" si="39"/>
        <v>159937335</v>
      </c>
      <c r="H87" s="1">
        <f t="shared" si="39"/>
        <v>9173451</v>
      </c>
      <c r="I87" s="4">
        <f>I61-I82</f>
        <v>-6673300</v>
      </c>
      <c r="J87" s="1">
        <f t="shared" si="39"/>
        <v>866914391</v>
      </c>
      <c r="K87" s="1">
        <f t="shared" si="39"/>
        <v>65236454</v>
      </c>
      <c r="L87" s="1">
        <f t="shared" si="39"/>
        <v>115573884</v>
      </c>
      <c r="M87" s="1">
        <f t="shared" si="39"/>
        <v>51633238</v>
      </c>
      <c r="N87" s="1">
        <f>N61-N82</f>
        <v>232443576</v>
      </c>
      <c r="O87" s="1">
        <f>O61-O82</f>
        <v>1103480137</v>
      </c>
    </row>
    <row r="88" spans="1:15" x14ac:dyDescent="0.15">
      <c r="A88" s="15" t="s">
        <v>47</v>
      </c>
      <c r="B88" s="16"/>
      <c r="C88" s="5" t="s">
        <v>81</v>
      </c>
      <c r="D88" s="5" t="s">
        <v>81</v>
      </c>
      <c r="E88" s="5" t="s">
        <v>81</v>
      </c>
      <c r="F88" s="5" t="s">
        <v>81</v>
      </c>
      <c r="G88" s="5" t="s">
        <v>81</v>
      </c>
      <c r="H88" s="5" t="s">
        <v>81</v>
      </c>
      <c r="I88" s="5" t="s">
        <v>81</v>
      </c>
      <c r="J88" s="5" t="s">
        <v>83</v>
      </c>
      <c r="K88" s="5" t="s">
        <v>81</v>
      </c>
      <c r="L88" s="5" t="s">
        <v>81</v>
      </c>
      <c r="M88" s="5" t="s">
        <v>81</v>
      </c>
      <c r="N88" s="5" t="s">
        <v>81</v>
      </c>
      <c r="O88" s="5" t="s">
        <v>81</v>
      </c>
    </row>
    <row r="89" spans="1:15" x14ac:dyDescent="0.15">
      <c r="A89" s="15" t="s">
        <v>48</v>
      </c>
      <c r="B89" s="16"/>
      <c r="C89" s="18">
        <f>-C46</f>
        <v>-918400</v>
      </c>
      <c r="D89" s="18">
        <f>-D46</f>
        <v>-1893896</v>
      </c>
      <c r="E89" s="18">
        <f>SUM(C89:D89)</f>
        <v>-2812296</v>
      </c>
      <c r="F89" s="18">
        <f t="shared" ref="F89:M89" si="40">-F46</f>
        <v>-133117311</v>
      </c>
      <c r="G89" s="18">
        <f t="shared" si="40"/>
        <v>-32404674</v>
      </c>
      <c r="H89" s="18">
        <f t="shared" si="40"/>
        <v>-697432</v>
      </c>
      <c r="I89" s="18">
        <f t="shared" si="40"/>
        <v>0</v>
      </c>
      <c r="J89" s="18">
        <f>SUM(F89:I89)</f>
        <v>-166219417</v>
      </c>
      <c r="K89" s="18">
        <f t="shared" si="40"/>
        <v>-16407784</v>
      </c>
      <c r="L89" s="18">
        <f t="shared" si="40"/>
        <v>0</v>
      </c>
      <c r="M89" s="18">
        <f t="shared" si="40"/>
        <v>0</v>
      </c>
      <c r="N89" s="18">
        <f>SUM(K89:M89)</f>
        <v>-16407784</v>
      </c>
      <c r="O89" s="4">
        <f>E89+J89+N89</f>
        <v>-185439497</v>
      </c>
    </row>
    <row r="90" spans="1:15" x14ac:dyDescent="0.15">
      <c r="A90" s="15" t="s">
        <v>49</v>
      </c>
      <c r="B90" s="16"/>
      <c r="C90" s="1">
        <f>C87</f>
        <v>4066826</v>
      </c>
      <c r="D90" s="4">
        <f>D87</f>
        <v>55344</v>
      </c>
      <c r="E90" s="4">
        <f t="shared" si="5"/>
        <v>4122170</v>
      </c>
      <c r="F90" s="1">
        <f>F87</f>
        <v>704476905</v>
      </c>
      <c r="G90" s="1">
        <f t="shared" ref="G90:H90" si="41">G87</f>
        <v>159937335</v>
      </c>
      <c r="H90" s="1">
        <f t="shared" si="41"/>
        <v>9173451</v>
      </c>
      <c r="I90" s="4">
        <f>I87</f>
        <v>-6673300</v>
      </c>
      <c r="J90" s="1">
        <f>SUM(F90:I90)</f>
        <v>866914391</v>
      </c>
      <c r="K90" s="1">
        <f t="shared" ref="K90:M90" si="42">K87</f>
        <v>65236454</v>
      </c>
      <c r="L90" s="1">
        <f t="shared" si="42"/>
        <v>115573884</v>
      </c>
      <c r="M90" s="1">
        <f t="shared" si="42"/>
        <v>51633238</v>
      </c>
      <c r="N90" s="1">
        <f t="shared" ref="N90" si="43">SUM(K90:M90)</f>
        <v>232443576</v>
      </c>
      <c r="O90" s="1">
        <f>E90+J90+N90</f>
        <v>1103480137</v>
      </c>
    </row>
    <row r="91" spans="1:15" x14ac:dyDescent="0.15">
      <c r="A91" s="19" t="s">
        <v>18</v>
      </c>
      <c r="B91" s="20"/>
      <c r="C91" s="6">
        <f>C90+C82</f>
        <v>5186163</v>
      </c>
      <c r="D91" s="6">
        <f>D90+D82</f>
        <v>2234807</v>
      </c>
      <c r="E91" s="6">
        <f t="shared" si="5"/>
        <v>7420970</v>
      </c>
      <c r="F91" s="6">
        <f>F90+F82</f>
        <v>789784672</v>
      </c>
      <c r="G91" s="6">
        <f t="shared" ref="G91:K91" si="44">G90+G82</f>
        <v>168805547</v>
      </c>
      <c r="H91" s="6">
        <f>H90+H82</f>
        <v>9928011</v>
      </c>
      <c r="I91" s="6">
        <f>I90+I82</f>
        <v>0</v>
      </c>
      <c r="J91" s="6">
        <f>SUM(F91:I91)</f>
        <v>968518230</v>
      </c>
      <c r="K91" s="6">
        <f t="shared" si="44"/>
        <v>67308659</v>
      </c>
      <c r="L91" s="6">
        <f t="shared" ref="L91" si="45">L90+L82</f>
        <v>115573884</v>
      </c>
      <c r="M91" s="6">
        <f t="shared" ref="M91" si="46">M90+M82</f>
        <v>51633238</v>
      </c>
      <c r="N91" s="6">
        <f>SUM(K91:M91)</f>
        <v>234515781</v>
      </c>
      <c r="O91" s="6">
        <f>E91+J91+N91</f>
        <v>1210454981</v>
      </c>
    </row>
    <row r="93" spans="1:15" x14ac:dyDescent="0.15">
      <c r="J93" s="8"/>
      <c r="K93" s="8"/>
      <c r="L93" s="8"/>
      <c r="M93" s="8"/>
      <c r="N93" s="8"/>
    </row>
    <row r="98" spans="3:5" x14ac:dyDescent="0.15">
      <c r="C98" s="3"/>
      <c r="D98" s="3"/>
      <c r="E98" s="3"/>
    </row>
    <row r="99" spans="3:5" x14ac:dyDescent="0.15">
      <c r="C99" s="3"/>
      <c r="D99" s="3"/>
      <c r="E99" s="3"/>
    </row>
  </sheetData>
  <mergeCells count="6">
    <mergeCell ref="C1:L1"/>
    <mergeCell ref="A4:B5"/>
    <mergeCell ref="C4:E4"/>
    <mergeCell ref="F4:J4"/>
    <mergeCell ref="K4:N4"/>
    <mergeCell ref="C2:L2"/>
  </mergeCells>
  <phoneticPr fontId="2"/>
  <pageMargins left="0.43307086614173229" right="3.937007874015748E-2" top="0.74803149606299213" bottom="0.74803149606299213" header="0.31496062992125984" footer="0.31496062992125984"/>
  <pageSetup paperSize="8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9DA4-C68A-45E7-9367-ED08099493AC}">
  <dimension ref="A1:J236"/>
  <sheetViews>
    <sheetView workbookViewId="0">
      <selection activeCell="J10" sqref="J10"/>
    </sheetView>
  </sheetViews>
  <sheetFormatPr defaultColWidth="11.25" defaultRowHeight="12.75" x14ac:dyDescent="0.15"/>
  <cols>
    <col min="1" max="1" width="20.125" style="22" customWidth="1"/>
    <col min="2" max="2" width="14.25" style="22" customWidth="1"/>
    <col min="3" max="3" width="4.375" style="22" customWidth="1"/>
    <col min="4" max="4" width="7" style="22" customWidth="1"/>
    <col min="5" max="5" width="5" style="22" customWidth="1"/>
    <col min="6" max="6" width="6.5" style="22" customWidth="1"/>
    <col min="7" max="7" width="9.75" style="22" customWidth="1"/>
    <col min="8" max="8" width="7.875" style="22" customWidth="1"/>
    <col min="9" max="16384" width="11.25" style="22"/>
  </cols>
  <sheetData>
    <row r="1" spans="1:10" ht="14.25" customHeight="1" x14ac:dyDescent="0.15">
      <c r="A1" s="167" t="s">
        <v>94</v>
      </c>
      <c r="B1" s="167"/>
      <c r="C1" s="167"/>
      <c r="D1" s="167"/>
      <c r="E1" s="167"/>
      <c r="F1" s="167"/>
      <c r="G1" s="167"/>
      <c r="H1" s="167"/>
      <c r="I1" s="167"/>
    </row>
    <row r="2" spans="1:10" ht="6.75" customHeight="1" x14ac:dyDescent="0.15">
      <c r="A2" s="168"/>
      <c r="B2" s="168"/>
      <c r="C2" s="168"/>
      <c r="D2" s="168"/>
      <c r="E2" s="168"/>
      <c r="F2" s="168"/>
      <c r="G2" s="168"/>
      <c r="H2" s="168"/>
      <c r="I2" s="168"/>
    </row>
    <row r="3" spans="1:10" ht="15.75" customHeight="1" x14ac:dyDescent="0.15">
      <c r="A3" s="140" t="s">
        <v>95</v>
      </c>
      <c r="B3" s="140"/>
      <c r="C3" s="140"/>
      <c r="D3" s="140"/>
      <c r="E3" s="140"/>
      <c r="F3" s="140"/>
      <c r="G3" s="140"/>
      <c r="H3" s="140"/>
    </row>
    <row r="4" spans="1:10" ht="15.75" customHeight="1" x14ac:dyDescent="0.15">
      <c r="A4" s="140" t="s">
        <v>96</v>
      </c>
      <c r="B4" s="140"/>
      <c r="C4" s="140"/>
      <c r="D4" s="140"/>
      <c r="E4" s="140"/>
      <c r="F4" s="140"/>
      <c r="G4" s="140"/>
      <c r="H4" s="140"/>
    </row>
    <row r="5" spans="1:10" ht="15.75" customHeight="1" x14ac:dyDescent="0.15">
      <c r="A5" s="140" t="s">
        <v>97</v>
      </c>
      <c r="B5" s="140"/>
      <c r="C5" s="140"/>
      <c r="D5" s="140"/>
      <c r="E5" s="140"/>
      <c r="F5" s="140"/>
      <c r="G5" s="140"/>
      <c r="H5" s="140"/>
    </row>
    <row r="6" spans="1:10" ht="15.75" customHeight="1" x14ac:dyDescent="0.15">
      <c r="A6" s="140" t="s">
        <v>98</v>
      </c>
      <c r="B6" s="140"/>
      <c r="C6" s="140"/>
      <c r="D6" s="140"/>
      <c r="E6" s="140"/>
      <c r="F6" s="140"/>
      <c r="G6" s="140"/>
      <c r="H6" s="140"/>
    </row>
    <row r="7" spans="1:10" ht="15.75" customHeight="1" x14ac:dyDescent="0.15">
      <c r="A7" s="140" t="s">
        <v>99</v>
      </c>
      <c r="B7" s="140"/>
      <c r="C7" s="140"/>
      <c r="D7" s="140"/>
      <c r="E7" s="140"/>
      <c r="F7" s="140"/>
      <c r="G7" s="140"/>
      <c r="H7" s="140"/>
    </row>
    <row r="8" spans="1:10" ht="15.75" customHeight="1" x14ac:dyDescent="0.15">
      <c r="A8" s="24" t="s">
        <v>100</v>
      </c>
      <c r="B8" s="24"/>
      <c r="C8" s="24"/>
      <c r="D8" s="24"/>
      <c r="E8" s="24"/>
      <c r="F8" s="24"/>
      <c r="G8" s="24"/>
      <c r="H8" s="24"/>
    </row>
    <row r="9" spans="1:10" ht="15.75" customHeight="1" x14ac:dyDescent="0.15">
      <c r="A9" s="140" t="s">
        <v>101</v>
      </c>
      <c r="B9" s="140"/>
      <c r="C9" s="140"/>
      <c r="D9" s="140"/>
      <c r="E9" s="140"/>
      <c r="F9" s="140"/>
      <c r="G9" s="140"/>
      <c r="H9" s="140"/>
    </row>
    <row r="10" spans="1:10" ht="15.75" customHeight="1" x14ac:dyDescent="0.15">
      <c r="A10" s="140" t="s">
        <v>102</v>
      </c>
      <c r="B10" s="140"/>
      <c r="C10" s="140"/>
      <c r="D10" s="140"/>
      <c r="E10" s="140"/>
      <c r="F10" s="140"/>
      <c r="G10" s="140"/>
      <c r="H10" s="140"/>
    </row>
    <row r="11" spans="1:10" ht="15.75" customHeight="1" x14ac:dyDescent="0.15">
      <c r="A11" s="140" t="s">
        <v>103</v>
      </c>
      <c r="B11" s="140"/>
      <c r="C11" s="140"/>
      <c r="D11" s="140"/>
      <c r="E11" s="140"/>
      <c r="F11" s="140"/>
      <c r="G11" s="140"/>
      <c r="H11" s="140"/>
    </row>
    <row r="12" spans="1:10" ht="15.75" customHeight="1" x14ac:dyDescent="0.15">
      <c r="A12" s="140" t="s">
        <v>104</v>
      </c>
      <c r="B12" s="140"/>
      <c r="C12" s="140"/>
      <c r="D12" s="140"/>
      <c r="E12" s="140"/>
      <c r="F12" s="140"/>
      <c r="G12" s="140"/>
      <c r="H12" s="140"/>
    </row>
    <row r="13" spans="1:10" ht="15.75" customHeight="1" x14ac:dyDescent="0.15">
      <c r="A13" s="22" t="s">
        <v>105</v>
      </c>
    </row>
    <row r="14" spans="1:10" ht="15.75" customHeight="1" x14ac:dyDescent="0.15">
      <c r="A14" s="140" t="s">
        <v>106</v>
      </c>
      <c r="B14" s="140"/>
      <c r="C14" s="140"/>
      <c r="D14" s="140"/>
      <c r="E14" s="140"/>
      <c r="F14" s="140"/>
      <c r="G14" s="140"/>
      <c r="H14" s="140"/>
      <c r="J14" s="25"/>
    </row>
    <row r="15" spans="1:10" ht="15.75" customHeight="1" x14ac:dyDescent="0.15">
      <c r="A15" s="140" t="s">
        <v>107</v>
      </c>
      <c r="B15" s="140"/>
      <c r="C15" s="140"/>
      <c r="D15" s="140"/>
      <c r="E15" s="140"/>
      <c r="F15" s="140"/>
      <c r="G15" s="140"/>
      <c r="H15" s="140"/>
    </row>
    <row r="16" spans="1:10" ht="15.75" customHeight="1" x14ac:dyDescent="0.15">
      <c r="A16" s="140" t="s">
        <v>108</v>
      </c>
      <c r="B16" s="140"/>
      <c r="C16" s="140"/>
      <c r="D16" s="140"/>
      <c r="E16" s="140"/>
      <c r="F16" s="140"/>
      <c r="G16" s="140"/>
      <c r="H16" s="140"/>
    </row>
    <row r="17" spans="1:8" ht="15.75" customHeight="1" x14ac:dyDescent="0.15">
      <c r="A17" s="140" t="s">
        <v>109</v>
      </c>
      <c r="B17" s="140"/>
      <c r="C17" s="140"/>
      <c r="D17" s="140"/>
      <c r="E17" s="140"/>
      <c r="F17" s="140"/>
      <c r="G17" s="140"/>
      <c r="H17" s="140"/>
    </row>
    <row r="18" spans="1:8" ht="15.75" customHeight="1" x14ac:dyDescent="0.15">
      <c r="A18" s="24" t="s">
        <v>110</v>
      </c>
      <c r="B18" s="24"/>
      <c r="C18" s="24"/>
      <c r="D18" s="24"/>
      <c r="E18" s="24"/>
      <c r="F18" s="24"/>
      <c r="G18" s="24"/>
      <c r="H18" s="24"/>
    </row>
    <row r="19" spans="1:8" ht="15.75" customHeight="1" x14ac:dyDescent="0.15">
      <c r="A19" s="140" t="s">
        <v>111</v>
      </c>
      <c r="B19" s="140"/>
      <c r="C19" s="140"/>
      <c r="D19" s="140"/>
      <c r="E19" s="140"/>
      <c r="F19" s="140"/>
      <c r="G19" s="140"/>
      <c r="H19" s="140"/>
    </row>
    <row r="20" spans="1:8" ht="15.75" customHeight="1" x14ac:dyDescent="0.15">
      <c r="A20" s="140" t="s">
        <v>112</v>
      </c>
      <c r="B20" s="140"/>
      <c r="C20" s="140"/>
      <c r="D20" s="140"/>
      <c r="E20" s="140"/>
      <c r="F20" s="140"/>
      <c r="G20" s="140"/>
      <c r="H20" s="140"/>
    </row>
    <row r="21" spans="1:8" ht="15.75" customHeight="1" x14ac:dyDescent="0.15">
      <c r="A21" s="140" t="s">
        <v>113</v>
      </c>
      <c r="B21" s="140"/>
      <c r="C21" s="140"/>
      <c r="D21" s="140"/>
      <c r="E21" s="140"/>
      <c r="F21" s="140"/>
      <c r="G21" s="140"/>
      <c r="H21" s="140"/>
    </row>
    <row r="22" spans="1:8" ht="15.75" customHeight="1" x14ac:dyDescent="0.15">
      <c r="A22" s="140" t="s">
        <v>114</v>
      </c>
      <c r="B22" s="140"/>
      <c r="C22" s="140"/>
      <c r="D22" s="140"/>
      <c r="E22" s="140"/>
      <c r="F22" s="140"/>
      <c r="G22" s="140"/>
      <c r="H22" s="140"/>
    </row>
    <row r="23" spans="1:8" ht="15.75" customHeight="1" x14ac:dyDescent="0.15">
      <c r="A23" s="140" t="s">
        <v>115</v>
      </c>
      <c r="B23" s="140"/>
      <c r="C23" s="140"/>
      <c r="D23" s="140"/>
      <c r="E23" s="140"/>
      <c r="F23" s="140"/>
      <c r="G23" s="140"/>
      <c r="H23" s="140"/>
    </row>
    <row r="24" spans="1:8" ht="15.75" customHeight="1" x14ac:dyDescent="0.15">
      <c r="A24" s="140" t="s">
        <v>116</v>
      </c>
      <c r="B24" s="140"/>
      <c r="C24" s="140"/>
      <c r="D24" s="140"/>
      <c r="E24" s="140"/>
      <c r="F24" s="140"/>
      <c r="G24" s="140"/>
      <c r="H24" s="140"/>
    </row>
    <row r="25" spans="1:8" ht="7.5" customHeight="1" x14ac:dyDescent="0.15">
      <c r="A25" s="24"/>
      <c r="B25" s="24"/>
      <c r="C25" s="24"/>
      <c r="D25" s="24"/>
      <c r="E25" s="24"/>
      <c r="F25" s="24"/>
      <c r="G25" s="24"/>
      <c r="H25" s="24"/>
    </row>
    <row r="26" spans="1:8" ht="15.75" customHeight="1" x14ac:dyDescent="0.15">
      <c r="A26" s="26" t="s">
        <v>117</v>
      </c>
      <c r="B26" s="27" t="s">
        <v>118</v>
      </c>
      <c r="C26" s="165" t="s">
        <v>119</v>
      </c>
      <c r="D26" s="166"/>
      <c r="E26" s="165" t="s">
        <v>120</v>
      </c>
      <c r="F26" s="166"/>
      <c r="G26" s="122" t="s">
        <v>121</v>
      </c>
      <c r="H26" s="123"/>
    </row>
    <row r="27" spans="1:8" ht="15.75" customHeight="1" x14ac:dyDescent="0.15">
      <c r="A27" s="30" t="s">
        <v>122</v>
      </c>
      <c r="B27" s="31"/>
      <c r="C27" s="32"/>
      <c r="D27" s="33"/>
      <c r="E27" s="32"/>
      <c r="F27" s="34"/>
      <c r="G27" s="35"/>
      <c r="H27" s="34"/>
    </row>
    <row r="28" spans="1:8" ht="15.75" customHeight="1" x14ac:dyDescent="0.15">
      <c r="A28" s="36" t="s">
        <v>123</v>
      </c>
      <c r="B28" s="37">
        <v>0</v>
      </c>
      <c r="C28" s="133">
        <v>0</v>
      </c>
      <c r="D28" s="135"/>
      <c r="E28" s="133">
        <v>0</v>
      </c>
      <c r="F28" s="135"/>
      <c r="G28" s="163">
        <f>B28+C28-E28</f>
        <v>0</v>
      </c>
      <c r="H28" s="164"/>
    </row>
    <row r="29" spans="1:8" ht="15.75" customHeight="1" x14ac:dyDescent="0.15">
      <c r="A29" s="26" t="s">
        <v>124</v>
      </c>
      <c r="B29" s="38">
        <f>SUM(B28)</f>
        <v>0</v>
      </c>
      <c r="C29" s="128">
        <v>0</v>
      </c>
      <c r="D29" s="130"/>
      <c r="E29" s="128">
        <f>SUM(E28)</f>
        <v>0</v>
      </c>
      <c r="F29" s="130"/>
      <c r="G29" s="131">
        <f>B29+C29-E29</f>
        <v>0</v>
      </c>
      <c r="H29" s="132"/>
    </row>
    <row r="30" spans="1:8" ht="15.75" customHeight="1" x14ac:dyDescent="0.15">
      <c r="A30" s="39" t="s">
        <v>125</v>
      </c>
      <c r="B30" s="40"/>
      <c r="C30" s="161"/>
      <c r="D30" s="162"/>
      <c r="E30" s="41"/>
      <c r="F30" s="42"/>
      <c r="G30" s="43"/>
      <c r="H30" s="44"/>
    </row>
    <row r="31" spans="1:8" ht="15.75" customHeight="1" x14ac:dyDescent="0.15">
      <c r="A31" s="45" t="s">
        <v>126</v>
      </c>
      <c r="B31" s="46">
        <v>161313584</v>
      </c>
      <c r="C31" s="157">
        <v>31842</v>
      </c>
      <c r="D31" s="158"/>
      <c r="E31" s="157">
        <v>0</v>
      </c>
      <c r="F31" s="158"/>
      <c r="G31" s="159">
        <f>B31+C31-E31</f>
        <v>161345426</v>
      </c>
      <c r="H31" s="160"/>
    </row>
    <row r="32" spans="1:8" ht="15.75" customHeight="1" x14ac:dyDescent="0.15">
      <c r="A32" s="45" t="s">
        <v>127</v>
      </c>
      <c r="B32" s="46">
        <v>14093709</v>
      </c>
      <c r="C32" s="157">
        <v>1774343</v>
      </c>
      <c r="D32" s="158"/>
      <c r="E32" s="157">
        <v>0</v>
      </c>
      <c r="F32" s="158"/>
      <c r="G32" s="159">
        <f t="shared" ref="G32:G37" si="0">B32+C32-E32</f>
        <v>15868052</v>
      </c>
      <c r="H32" s="160"/>
    </row>
    <row r="33" spans="1:9" ht="15.75" customHeight="1" x14ac:dyDescent="0.15">
      <c r="A33" s="45" t="s">
        <v>128</v>
      </c>
      <c r="B33" s="46">
        <v>1826019</v>
      </c>
      <c r="C33" s="157">
        <v>0</v>
      </c>
      <c r="D33" s="158"/>
      <c r="E33" s="157">
        <v>0</v>
      </c>
      <c r="F33" s="158"/>
      <c r="G33" s="159">
        <f t="shared" si="0"/>
        <v>1826019</v>
      </c>
      <c r="H33" s="160"/>
    </row>
    <row r="34" spans="1:9" ht="15.75" customHeight="1" x14ac:dyDescent="0.15">
      <c r="A34" s="45" t="s">
        <v>129</v>
      </c>
      <c r="B34" s="46">
        <v>5400000</v>
      </c>
      <c r="C34" s="157">
        <v>1000000</v>
      </c>
      <c r="D34" s="158"/>
      <c r="E34" s="157">
        <v>0</v>
      </c>
      <c r="F34" s="158"/>
      <c r="G34" s="159">
        <f>B34+C34-E34</f>
        <v>6400000</v>
      </c>
      <c r="H34" s="160"/>
    </row>
    <row r="35" spans="1:9" ht="15.75" customHeight="1" x14ac:dyDescent="0.15">
      <c r="A35" s="45" t="s">
        <v>130</v>
      </c>
      <c r="B35" s="46">
        <v>0</v>
      </c>
      <c r="C35" s="133">
        <v>0</v>
      </c>
      <c r="D35" s="135"/>
      <c r="E35" s="157">
        <v>0</v>
      </c>
      <c r="F35" s="158"/>
      <c r="G35" s="159">
        <f t="shared" si="0"/>
        <v>0</v>
      </c>
      <c r="H35" s="160"/>
    </row>
    <row r="36" spans="1:9" ht="15.75" customHeight="1" x14ac:dyDescent="0.15">
      <c r="A36" s="26" t="s">
        <v>124</v>
      </c>
      <c r="B36" s="38">
        <f>SUM(B31:B35)</f>
        <v>182633312</v>
      </c>
      <c r="C36" s="128">
        <f>SUM(C31:D35)</f>
        <v>2806185</v>
      </c>
      <c r="D36" s="130"/>
      <c r="E36" s="128">
        <f>SUM(E31:F35)</f>
        <v>0</v>
      </c>
      <c r="F36" s="130"/>
      <c r="G36" s="131">
        <f t="shared" si="0"/>
        <v>185439497</v>
      </c>
      <c r="H36" s="132"/>
    </row>
    <row r="37" spans="1:9" ht="15.75" customHeight="1" thickBot="1" x14ac:dyDescent="0.2">
      <c r="A37" s="47" t="s">
        <v>131</v>
      </c>
      <c r="B37" s="48">
        <f>SUM(B29,B36)</f>
        <v>182633312</v>
      </c>
      <c r="C37" s="117">
        <f>SUM(C29,C36)</f>
        <v>2806185</v>
      </c>
      <c r="D37" s="119"/>
      <c r="E37" s="117">
        <f>SUM(E36,E29)</f>
        <v>0</v>
      </c>
      <c r="F37" s="119"/>
      <c r="G37" s="120">
        <f t="shared" si="0"/>
        <v>185439497</v>
      </c>
      <c r="H37" s="121"/>
    </row>
    <row r="38" spans="1:9" ht="15.75" customHeight="1" thickTop="1" x14ac:dyDescent="0.15">
      <c r="A38" s="23"/>
      <c r="B38" s="49"/>
      <c r="C38" s="50"/>
      <c r="D38" s="50"/>
      <c r="E38" s="50"/>
      <c r="F38" s="50"/>
      <c r="G38" s="49"/>
      <c r="H38" s="51"/>
    </row>
    <row r="39" spans="1:9" ht="15.75" customHeight="1" x14ac:dyDescent="0.15">
      <c r="A39" s="140" t="s">
        <v>132</v>
      </c>
      <c r="B39" s="140"/>
      <c r="C39" s="140"/>
      <c r="D39" s="140"/>
      <c r="E39" s="140"/>
      <c r="F39" s="140"/>
      <c r="G39" s="140"/>
      <c r="H39" s="140"/>
      <c r="I39" s="140"/>
    </row>
    <row r="40" spans="1:9" ht="15.75" customHeight="1" x14ac:dyDescent="0.15">
      <c r="A40" s="140" t="s">
        <v>133</v>
      </c>
      <c r="B40" s="140"/>
      <c r="C40" s="140"/>
      <c r="D40" s="140"/>
      <c r="E40" s="140"/>
      <c r="F40" s="140"/>
      <c r="G40" s="140"/>
      <c r="H40" s="140"/>
      <c r="I40" s="140"/>
    </row>
    <row r="41" spans="1:9" ht="9.75" customHeight="1" x14ac:dyDescent="0.15">
      <c r="A41" s="52"/>
      <c r="B41" s="53"/>
      <c r="C41" s="54"/>
      <c r="D41" s="54"/>
      <c r="E41" s="54"/>
    </row>
    <row r="42" spans="1:9" ht="16.5" customHeight="1" x14ac:dyDescent="0.15">
      <c r="A42" s="55" t="s">
        <v>117</v>
      </c>
      <c r="B42" s="141" t="s">
        <v>121</v>
      </c>
      <c r="C42" s="143" t="s">
        <v>134</v>
      </c>
      <c r="D42" s="144"/>
      <c r="E42" s="145"/>
      <c r="F42" s="149" t="s">
        <v>135</v>
      </c>
      <c r="G42" s="150"/>
      <c r="H42" s="153" t="s">
        <v>136</v>
      </c>
      <c r="I42" s="154"/>
    </row>
    <row r="43" spans="1:9" ht="15" customHeight="1" x14ac:dyDescent="0.15">
      <c r="A43" s="56"/>
      <c r="B43" s="142"/>
      <c r="C43" s="146"/>
      <c r="D43" s="147"/>
      <c r="E43" s="148"/>
      <c r="F43" s="151"/>
      <c r="G43" s="152"/>
      <c r="H43" s="155"/>
      <c r="I43" s="156"/>
    </row>
    <row r="44" spans="1:9" ht="15.75" customHeight="1" x14ac:dyDescent="0.15">
      <c r="A44" s="30" t="s">
        <v>122</v>
      </c>
      <c r="B44" s="57"/>
      <c r="C44" s="32"/>
      <c r="D44" s="58"/>
      <c r="E44" s="33"/>
      <c r="F44" s="35"/>
      <c r="G44" s="34"/>
      <c r="H44" s="35"/>
      <c r="I44" s="34"/>
    </row>
    <row r="45" spans="1:9" ht="15.75" customHeight="1" x14ac:dyDescent="0.15">
      <c r="A45" s="36" t="s">
        <v>137</v>
      </c>
      <c r="B45" s="37">
        <v>0</v>
      </c>
      <c r="C45" s="133">
        <v>0</v>
      </c>
      <c r="D45" s="134"/>
      <c r="E45" s="135"/>
      <c r="F45" s="107">
        <v>0</v>
      </c>
      <c r="G45" s="108"/>
      <c r="H45" s="136" t="s">
        <v>138</v>
      </c>
      <c r="I45" s="137"/>
    </row>
    <row r="46" spans="1:9" ht="15.75" customHeight="1" x14ac:dyDescent="0.15">
      <c r="A46" s="59"/>
      <c r="B46" s="60">
        <f>SUM(B45)</f>
        <v>0</v>
      </c>
      <c r="C46" s="128">
        <f>SUM(C45)</f>
        <v>0</v>
      </c>
      <c r="D46" s="129"/>
      <c r="E46" s="130"/>
      <c r="F46" s="138">
        <f>SUM(F45)</f>
        <v>0</v>
      </c>
      <c r="G46" s="139"/>
      <c r="H46" s="122" t="s">
        <v>138</v>
      </c>
      <c r="I46" s="123"/>
    </row>
    <row r="47" spans="1:9" ht="15.75" customHeight="1" x14ac:dyDescent="0.15">
      <c r="A47" s="39" t="s">
        <v>125</v>
      </c>
      <c r="B47" s="61"/>
      <c r="C47" s="62"/>
      <c r="D47" s="54"/>
      <c r="E47" s="63"/>
      <c r="F47" s="43"/>
      <c r="G47" s="44"/>
      <c r="H47" s="43"/>
      <c r="I47" s="44"/>
    </row>
    <row r="48" spans="1:9" ht="15.75" customHeight="1" x14ac:dyDescent="0.15">
      <c r="A48" s="45" t="s">
        <v>126</v>
      </c>
      <c r="B48" s="64">
        <v>161345426</v>
      </c>
      <c r="C48" s="62"/>
      <c r="D48" s="54"/>
      <c r="E48" s="63">
        <v>0</v>
      </c>
      <c r="F48" s="109">
        <v>161345426</v>
      </c>
      <c r="G48" s="110"/>
      <c r="H48" s="43"/>
      <c r="I48" s="44">
        <v>0</v>
      </c>
    </row>
    <row r="49" spans="1:9" ht="15.75" customHeight="1" x14ac:dyDescent="0.15">
      <c r="A49" s="45" t="s">
        <v>127</v>
      </c>
      <c r="B49" s="64">
        <v>15868052</v>
      </c>
      <c r="C49" s="62" t="s">
        <v>138</v>
      </c>
      <c r="D49" s="54"/>
      <c r="E49" s="63"/>
      <c r="F49" s="126" t="s">
        <v>138</v>
      </c>
      <c r="G49" s="127"/>
      <c r="H49" s="109">
        <v>15868052</v>
      </c>
      <c r="I49" s="110"/>
    </row>
    <row r="50" spans="1:9" ht="15.75" customHeight="1" x14ac:dyDescent="0.15">
      <c r="A50" s="45" t="s">
        <v>128</v>
      </c>
      <c r="B50" s="64">
        <v>1826019</v>
      </c>
      <c r="C50" s="62"/>
      <c r="D50" s="54"/>
      <c r="E50" s="63">
        <v>0</v>
      </c>
      <c r="F50" s="65"/>
      <c r="G50" s="46">
        <v>1826019</v>
      </c>
      <c r="H50" s="43"/>
      <c r="I50" s="44">
        <v>0</v>
      </c>
    </row>
    <row r="51" spans="1:9" ht="15.75" customHeight="1" x14ac:dyDescent="0.15">
      <c r="A51" s="45" t="s">
        <v>129</v>
      </c>
      <c r="B51" s="64">
        <v>6400000</v>
      </c>
      <c r="C51" s="62"/>
      <c r="D51" s="54"/>
      <c r="E51" s="63">
        <v>0</v>
      </c>
      <c r="F51" s="65"/>
      <c r="G51" s="46">
        <v>6400000</v>
      </c>
      <c r="H51" s="43"/>
      <c r="I51" s="44">
        <v>0</v>
      </c>
    </row>
    <row r="52" spans="1:9" ht="15.75" customHeight="1" x14ac:dyDescent="0.15">
      <c r="A52" s="45" t="s">
        <v>130</v>
      </c>
      <c r="B52" s="64">
        <v>0</v>
      </c>
      <c r="C52" s="62"/>
      <c r="D52" s="54"/>
      <c r="E52" s="63">
        <v>0</v>
      </c>
      <c r="F52" s="65"/>
      <c r="G52" s="37">
        <v>0</v>
      </c>
      <c r="H52" s="43"/>
      <c r="I52" s="44">
        <v>0</v>
      </c>
    </row>
    <row r="53" spans="1:9" ht="15.75" customHeight="1" x14ac:dyDescent="0.15">
      <c r="A53" s="26" t="s">
        <v>124</v>
      </c>
      <c r="B53" s="60">
        <f>SUM(B48:B52)</f>
        <v>185439497</v>
      </c>
      <c r="C53" s="128">
        <f>SUM(E48:E52)</f>
        <v>0</v>
      </c>
      <c r="D53" s="129"/>
      <c r="E53" s="130"/>
      <c r="F53" s="131">
        <f>SUM(F48:G52)</f>
        <v>169571445</v>
      </c>
      <c r="G53" s="132"/>
      <c r="H53" s="131">
        <f>SUM(H48:I52)</f>
        <v>15868052</v>
      </c>
      <c r="I53" s="132"/>
    </row>
    <row r="54" spans="1:9" ht="15.75" customHeight="1" thickBot="1" x14ac:dyDescent="0.2">
      <c r="A54" s="26" t="s">
        <v>131</v>
      </c>
      <c r="B54" s="48">
        <f>B46+B53</f>
        <v>185439497</v>
      </c>
      <c r="C54" s="117">
        <f>C53+C46</f>
        <v>0</v>
      </c>
      <c r="D54" s="118"/>
      <c r="E54" s="119"/>
      <c r="F54" s="120">
        <f>F46+F53</f>
        <v>169571445</v>
      </c>
      <c r="G54" s="121"/>
      <c r="H54" s="120">
        <f>H53</f>
        <v>15868052</v>
      </c>
      <c r="I54" s="121"/>
    </row>
    <row r="55" spans="1:9" ht="16.5" customHeight="1" thickTop="1" x14ac:dyDescent="0.15">
      <c r="B55" s="24"/>
      <c r="C55" s="54"/>
      <c r="D55" s="54"/>
      <c r="E55" s="54"/>
    </row>
    <row r="56" spans="1:9" ht="15.75" customHeight="1" x14ac:dyDescent="0.15">
      <c r="A56" s="22" t="s">
        <v>139</v>
      </c>
      <c r="B56" s="24"/>
      <c r="C56" s="54"/>
      <c r="D56" s="54"/>
      <c r="E56" s="54"/>
    </row>
    <row r="57" spans="1:9" ht="15.75" customHeight="1" x14ac:dyDescent="0.15">
      <c r="A57" s="22" t="s">
        <v>140</v>
      </c>
      <c r="B57" s="24"/>
      <c r="C57" s="54"/>
      <c r="D57" s="54"/>
      <c r="E57" s="54"/>
    </row>
    <row r="58" spans="1:9" ht="15.75" customHeight="1" x14ac:dyDescent="0.15">
      <c r="B58" s="24"/>
      <c r="C58" s="54"/>
      <c r="D58" s="54"/>
      <c r="E58" s="54"/>
    </row>
    <row r="59" spans="1:9" ht="15.75" customHeight="1" x14ac:dyDescent="0.15">
      <c r="A59" s="22" t="s">
        <v>141</v>
      </c>
      <c r="B59" s="24"/>
      <c r="C59" s="54"/>
      <c r="D59" s="54"/>
      <c r="E59" s="54"/>
    </row>
    <row r="60" spans="1:9" ht="18" customHeight="1" x14ac:dyDescent="0.15">
      <c r="A60" s="22" t="s">
        <v>142</v>
      </c>
      <c r="B60" s="24"/>
      <c r="C60" s="54"/>
      <c r="D60" s="54"/>
      <c r="E60" s="54"/>
    </row>
    <row r="61" spans="1:9" ht="8.25" customHeight="1" x14ac:dyDescent="0.15">
      <c r="A61" s="66"/>
      <c r="B61" s="24"/>
      <c r="C61" s="54"/>
      <c r="D61" s="54"/>
      <c r="E61" s="54"/>
    </row>
    <row r="62" spans="1:9" ht="18" customHeight="1" x14ac:dyDescent="0.15">
      <c r="A62" s="29" t="s">
        <v>117</v>
      </c>
      <c r="B62" s="122" t="s">
        <v>143</v>
      </c>
      <c r="C62" s="123"/>
      <c r="D62" s="124" t="s">
        <v>144</v>
      </c>
      <c r="E62" s="124"/>
      <c r="F62" s="124"/>
      <c r="G62" s="122" t="s">
        <v>121</v>
      </c>
      <c r="H62" s="125"/>
      <c r="I62" s="123"/>
    </row>
    <row r="63" spans="1:9" ht="15.75" customHeight="1" x14ac:dyDescent="0.15">
      <c r="A63" s="67" t="s">
        <v>145</v>
      </c>
      <c r="B63" s="114">
        <v>932124964</v>
      </c>
      <c r="C63" s="115"/>
      <c r="D63" s="114">
        <f>B63-G63</f>
        <v>331678253</v>
      </c>
      <c r="E63" s="116"/>
      <c r="F63" s="115"/>
      <c r="G63" s="114">
        <v>600446711</v>
      </c>
      <c r="H63" s="116"/>
      <c r="I63" s="115"/>
    </row>
    <row r="64" spans="1:9" ht="15.75" customHeight="1" x14ac:dyDescent="0.15">
      <c r="A64" s="67" t="s">
        <v>146</v>
      </c>
      <c r="B64" s="109">
        <v>533011839</v>
      </c>
      <c r="C64" s="110"/>
      <c r="D64" s="109">
        <f t="shared" ref="D64:D69" si="1">B64-G64</f>
        <v>313011727</v>
      </c>
      <c r="E64" s="106"/>
      <c r="F64" s="110"/>
      <c r="G64" s="109">
        <v>220000112</v>
      </c>
      <c r="H64" s="106"/>
      <c r="I64" s="110"/>
    </row>
    <row r="65" spans="1:9" ht="15.75" customHeight="1" x14ac:dyDescent="0.15">
      <c r="A65" s="67" t="s">
        <v>147</v>
      </c>
      <c r="B65" s="109">
        <v>29065256</v>
      </c>
      <c r="C65" s="110"/>
      <c r="D65" s="109">
        <f t="shared" si="1"/>
        <v>24799713</v>
      </c>
      <c r="E65" s="106"/>
      <c r="F65" s="110"/>
      <c r="G65" s="109">
        <v>4265543</v>
      </c>
      <c r="H65" s="106"/>
      <c r="I65" s="110"/>
    </row>
    <row r="66" spans="1:9" ht="15.75" customHeight="1" x14ac:dyDescent="0.15">
      <c r="A66" s="67" t="s">
        <v>148</v>
      </c>
      <c r="B66" s="109">
        <v>56096740</v>
      </c>
      <c r="C66" s="110"/>
      <c r="D66" s="109">
        <f t="shared" si="1"/>
        <v>52803546</v>
      </c>
      <c r="E66" s="106"/>
      <c r="F66" s="110"/>
      <c r="G66" s="109">
        <v>3293194</v>
      </c>
      <c r="H66" s="106"/>
      <c r="I66" s="110"/>
    </row>
    <row r="67" spans="1:9" ht="15.75" customHeight="1" x14ac:dyDescent="0.15">
      <c r="A67" s="67" t="s">
        <v>149</v>
      </c>
      <c r="B67" s="109">
        <v>5740009</v>
      </c>
      <c r="C67" s="110"/>
      <c r="D67" s="109">
        <f t="shared" si="1"/>
        <v>5561539.333333333</v>
      </c>
      <c r="E67" s="106"/>
      <c r="F67" s="110"/>
      <c r="G67" s="109">
        <v>178469.66666666666</v>
      </c>
      <c r="H67" s="106"/>
      <c r="I67" s="110"/>
    </row>
    <row r="68" spans="1:9" ht="15.75" customHeight="1" x14ac:dyDescent="0.15">
      <c r="A68" s="67" t="s">
        <v>150</v>
      </c>
      <c r="B68" s="109">
        <v>5367584</v>
      </c>
      <c r="C68" s="110"/>
      <c r="D68" s="109">
        <f t="shared" si="1"/>
        <v>0</v>
      </c>
      <c r="E68" s="106"/>
      <c r="F68" s="110"/>
      <c r="G68" s="109">
        <v>5367584</v>
      </c>
      <c r="H68" s="106"/>
      <c r="I68" s="110"/>
    </row>
    <row r="69" spans="1:9" ht="15.75" customHeight="1" x14ac:dyDescent="0.15">
      <c r="A69" s="67" t="s">
        <v>151</v>
      </c>
      <c r="B69" s="109">
        <v>50300</v>
      </c>
      <c r="C69" s="110"/>
      <c r="D69" s="109">
        <f t="shared" si="1"/>
        <v>0</v>
      </c>
      <c r="E69" s="106"/>
      <c r="F69" s="110"/>
      <c r="G69" s="109">
        <v>50300</v>
      </c>
      <c r="H69" s="106"/>
      <c r="I69" s="110"/>
    </row>
    <row r="70" spans="1:9" ht="15.75" customHeight="1" x14ac:dyDescent="0.15">
      <c r="A70" s="67" t="s">
        <v>152</v>
      </c>
      <c r="B70" s="109">
        <v>2063800</v>
      </c>
      <c r="C70" s="110"/>
      <c r="D70" s="109">
        <f t="shared" ref="D70" si="2">B70-I70</f>
        <v>2063800</v>
      </c>
      <c r="E70" s="106"/>
      <c r="F70" s="110"/>
      <c r="G70" s="109">
        <v>0</v>
      </c>
      <c r="H70" s="106"/>
      <c r="I70" s="110"/>
    </row>
    <row r="71" spans="1:9" ht="15.75" customHeight="1" x14ac:dyDescent="0.15">
      <c r="A71" s="67" t="s">
        <v>153</v>
      </c>
      <c r="B71" s="107">
        <v>12801780</v>
      </c>
      <c r="C71" s="108"/>
      <c r="D71" s="109">
        <f>B71-G71</f>
        <v>9761451</v>
      </c>
      <c r="E71" s="106"/>
      <c r="F71" s="110"/>
      <c r="G71" s="107">
        <v>3040329</v>
      </c>
      <c r="H71" s="102"/>
      <c r="I71" s="108"/>
    </row>
    <row r="72" spans="1:9" ht="15.75" customHeight="1" thickBot="1" x14ac:dyDescent="0.2">
      <c r="A72" s="26" t="s">
        <v>131</v>
      </c>
      <c r="B72" s="111">
        <f>SUM(B63:C71)</f>
        <v>1576322272</v>
      </c>
      <c r="C72" s="112"/>
      <c r="D72" s="111">
        <f>SUM(D63:F71)</f>
        <v>739680029.33333337</v>
      </c>
      <c r="E72" s="113"/>
      <c r="F72" s="112"/>
      <c r="G72" s="111">
        <f>SUM(G63:I71)</f>
        <v>836642242.66666663</v>
      </c>
      <c r="H72" s="113"/>
      <c r="I72" s="112"/>
    </row>
    <row r="73" spans="1:9" ht="12" customHeight="1" thickTop="1" x14ac:dyDescent="0.15">
      <c r="B73" s="24"/>
      <c r="C73" s="54"/>
      <c r="D73" s="105"/>
      <c r="E73" s="105"/>
      <c r="F73" s="105"/>
    </row>
    <row r="74" spans="1:9" ht="15.75" customHeight="1" x14ac:dyDescent="0.15">
      <c r="A74" s="22" t="s">
        <v>154</v>
      </c>
      <c r="B74" s="24"/>
      <c r="C74" s="54"/>
      <c r="D74" s="54"/>
      <c r="E74" s="54"/>
    </row>
    <row r="75" spans="1:9" ht="15.75" customHeight="1" x14ac:dyDescent="0.15">
      <c r="A75" s="22" t="s">
        <v>140</v>
      </c>
      <c r="B75" s="24"/>
      <c r="C75" s="54"/>
      <c r="D75" s="54"/>
      <c r="E75" s="54"/>
    </row>
    <row r="76" spans="1:9" ht="8.25" customHeight="1" x14ac:dyDescent="0.15">
      <c r="B76" s="24"/>
      <c r="C76" s="54"/>
      <c r="D76" s="54"/>
      <c r="E76" s="54"/>
    </row>
    <row r="77" spans="1:9" ht="15.75" customHeight="1" x14ac:dyDescent="0.15">
      <c r="A77" s="22" t="s">
        <v>155</v>
      </c>
      <c r="B77" s="24"/>
      <c r="C77" s="54"/>
      <c r="D77" s="54"/>
      <c r="E77" s="54"/>
    </row>
    <row r="78" spans="1:9" ht="15.75" customHeight="1" x14ac:dyDescent="0.15">
      <c r="A78" s="22" t="s">
        <v>140</v>
      </c>
      <c r="B78" s="24"/>
      <c r="C78" s="54"/>
      <c r="D78" s="54"/>
      <c r="E78" s="54"/>
    </row>
    <row r="79" spans="1:9" ht="7.5" customHeight="1" x14ac:dyDescent="0.15">
      <c r="B79" s="24"/>
      <c r="C79" s="54"/>
      <c r="D79" s="54"/>
      <c r="E79" s="54"/>
    </row>
    <row r="80" spans="1:9" ht="15.75" customHeight="1" x14ac:dyDescent="0.15">
      <c r="A80" s="22" t="s">
        <v>156</v>
      </c>
      <c r="B80" s="24"/>
      <c r="C80" s="54"/>
      <c r="D80" s="54"/>
      <c r="E80" s="54"/>
    </row>
    <row r="81" spans="1:7" ht="15.75" customHeight="1" x14ac:dyDescent="0.15">
      <c r="A81" s="68" t="s">
        <v>157</v>
      </c>
      <c r="B81" s="24"/>
      <c r="C81" s="69"/>
      <c r="D81" s="69"/>
      <c r="E81" s="69"/>
      <c r="F81" s="69"/>
      <c r="G81" s="69"/>
    </row>
    <row r="82" spans="1:7" ht="15.75" customHeight="1" x14ac:dyDescent="0.15">
      <c r="A82" s="68" t="s">
        <v>158</v>
      </c>
      <c r="B82" s="24"/>
      <c r="C82" s="69"/>
      <c r="D82" s="69"/>
      <c r="E82" s="69"/>
      <c r="F82" s="69"/>
      <c r="G82" s="69"/>
    </row>
    <row r="83" spans="1:7" ht="15.75" customHeight="1" x14ac:dyDescent="0.15">
      <c r="A83" s="68" t="s">
        <v>159</v>
      </c>
      <c r="B83" s="24"/>
      <c r="C83" s="69"/>
      <c r="D83" s="69"/>
      <c r="E83" s="69"/>
      <c r="F83" s="69"/>
      <c r="G83" s="69"/>
    </row>
    <row r="84" spans="1:7" ht="15.75" customHeight="1" x14ac:dyDescent="0.15">
      <c r="A84" s="68" t="s">
        <v>160</v>
      </c>
      <c r="B84" s="24"/>
      <c r="C84" s="69"/>
      <c r="D84" s="69"/>
      <c r="E84" s="69"/>
      <c r="F84" s="69"/>
      <c r="G84" s="69"/>
    </row>
    <row r="85" spans="1:7" ht="15.75" customHeight="1" x14ac:dyDescent="0.15">
      <c r="A85" s="68" t="s">
        <v>161</v>
      </c>
      <c r="B85" s="24"/>
      <c r="C85" s="69"/>
      <c r="D85" s="69"/>
      <c r="E85" s="69"/>
      <c r="F85" s="69"/>
      <c r="G85" s="69"/>
    </row>
    <row r="86" spans="1:7" ht="15.75" customHeight="1" x14ac:dyDescent="0.15">
      <c r="A86" s="68" t="s">
        <v>162</v>
      </c>
      <c r="B86" s="23" t="s">
        <v>163</v>
      </c>
      <c r="C86" s="103" t="s">
        <v>164</v>
      </c>
      <c r="D86" s="103"/>
      <c r="E86" s="103"/>
      <c r="F86" s="103"/>
      <c r="G86" s="69"/>
    </row>
    <row r="87" spans="1:7" ht="15.75" customHeight="1" x14ac:dyDescent="0.15">
      <c r="A87" s="68" t="s">
        <v>165</v>
      </c>
      <c r="B87" s="70">
        <v>5000000</v>
      </c>
      <c r="C87" s="106">
        <v>4940000</v>
      </c>
      <c r="D87" s="106"/>
      <c r="E87" s="103"/>
      <c r="F87" s="103"/>
      <c r="G87" s="69"/>
    </row>
    <row r="88" spans="1:7" ht="15.75" customHeight="1" x14ac:dyDescent="0.15">
      <c r="A88" s="68" t="s">
        <v>166</v>
      </c>
      <c r="B88" s="54">
        <v>46898000</v>
      </c>
      <c r="C88" s="106">
        <v>45995000</v>
      </c>
      <c r="D88" s="106"/>
      <c r="E88" s="103"/>
      <c r="F88" s="103"/>
      <c r="G88" s="69"/>
    </row>
    <row r="89" spans="1:7" ht="15.75" customHeight="1" x14ac:dyDescent="0.15">
      <c r="A89" s="71" t="s">
        <v>167</v>
      </c>
      <c r="B89" s="72">
        <v>2990256</v>
      </c>
      <c r="C89" s="102">
        <v>2925217</v>
      </c>
      <c r="D89" s="102"/>
      <c r="E89" s="103"/>
      <c r="F89" s="103"/>
      <c r="G89" s="69"/>
    </row>
    <row r="90" spans="1:7" ht="15.75" customHeight="1" x14ac:dyDescent="0.15">
      <c r="A90" s="68" t="s">
        <v>168</v>
      </c>
      <c r="B90" s="49">
        <f>SUM(B87:B89)</f>
        <v>54888256</v>
      </c>
      <c r="C90" s="104">
        <f>SUM(C87:D89)</f>
        <v>53860217</v>
      </c>
      <c r="D90" s="104"/>
      <c r="E90" s="69"/>
      <c r="F90" s="69"/>
      <c r="G90" s="69"/>
    </row>
    <row r="91" spans="1:7" ht="19.5" customHeight="1" x14ac:dyDescent="0.15">
      <c r="A91" s="68" t="s">
        <v>169</v>
      </c>
      <c r="B91" s="24"/>
      <c r="C91" s="69"/>
      <c r="D91" s="69"/>
      <c r="E91" s="69"/>
      <c r="F91" s="69"/>
      <c r="G91" s="69"/>
    </row>
    <row r="92" spans="1:7" ht="15.75" customHeight="1" x14ac:dyDescent="0.15">
      <c r="A92" s="68" t="s">
        <v>170</v>
      </c>
      <c r="B92" s="24"/>
      <c r="C92" s="69"/>
      <c r="D92" s="69"/>
      <c r="E92" s="69"/>
      <c r="F92" s="69"/>
      <c r="G92" s="69"/>
    </row>
    <row r="93" spans="1:7" ht="15.75" customHeight="1" x14ac:dyDescent="0.15">
      <c r="A93" s="68" t="s">
        <v>171</v>
      </c>
      <c r="B93" s="24"/>
      <c r="C93" s="69"/>
      <c r="D93" s="69"/>
      <c r="E93" s="69"/>
      <c r="F93" s="69"/>
      <c r="G93" s="69"/>
    </row>
    <row r="94" spans="1:7" ht="9.75" customHeight="1" x14ac:dyDescent="0.15">
      <c r="B94" s="24"/>
      <c r="C94" s="54"/>
      <c r="D94" s="54"/>
      <c r="E94" s="54"/>
    </row>
    <row r="95" spans="1:7" ht="15.75" customHeight="1" x14ac:dyDescent="0.15">
      <c r="A95" s="22" t="s">
        <v>172</v>
      </c>
      <c r="B95" s="24"/>
      <c r="C95" s="54"/>
      <c r="D95" s="54"/>
      <c r="E95" s="54"/>
    </row>
    <row r="96" spans="1:7" ht="15.75" customHeight="1" x14ac:dyDescent="0.15">
      <c r="A96" s="22" t="s">
        <v>140</v>
      </c>
      <c r="B96" s="24"/>
      <c r="C96" s="54"/>
      <c r="D96" s="54"/>
      <c r="E96" s="54"/>
    </row>
    <row r="97" spans="1:5" ht="9" customHeight="1" x14ac:dyDescent="0.15">
      <c r="B97" s="24"/>
      <c r="C97" s="54"/>
      <c r="D97" s="54"/>
      <c r="E97" s="54"/>
    </row>
    <row r="98" spans="1:5" ht="15.75" customHeight="1" x14ac:dyDescent="0.15">
      <c r="A98" s="22" t="s">
        <v>173</v>
      </c>
      <c r="B98" s="24"/>
      <c r="C98" s="54"/>
      <c r="D98" s="54"/>
      <c r="E98" s="54"/>
    </row>
    <row r="99" spans="1:5" ht="15.75" customHeight="1" x14ac:dyDescent="0.15">
      <c r="A99" s="22" t="s">
        <v>140</v>
      </c>
      <c r="B99" s="24"/>
      <c r="C99" s="54"/>
      <c r="D99" s="54"/>
      <c r="E99" s="54"/>
    </row>
    <row r="100" spans="1:5" ht="9.75" customHeight="1" x14ac:dyDescent="0.15">
      <c r="B100" s="24"/>
      <c r="C100" s="54"/>
      <c r="D100" s="54"/>
      <c r="E100" s="54"/>
    </row>
    <row r="101" spans="1:5" ht="15.75" customHeight="1" x14ac:dyDescent="0.15">
      <c r="A101" s="22" t="s">
        <v>174</v>
      </c>
      <c r="B101" s="24"/>
      <c r="C101" s="54"/>
      <c r="D101" s="54"/>
      <c r="E101" s="54"/>
    </row>
    <row r="102" spans="1:5" ht="15.75" customHeight="1" x14ac:dyDescent="0.15">
      <c r="A102" s="22" t="s">
        <v>140</v>
      </c>
      <c r="B102" s="24"/>
      <c r="C102" s="54"/>
      <c r="D102" s="54"/>
      <c r="E102" s="54"/>
    </row>
    <row r="103" spans="1:5" ht="9.75" customHeight="1" x14ac:dyDescent="0.15">
      <c r="B103" s="24"/>
      <c r="C103" s="54"/>
      <c r="D103" s="54"/>
      <c r="E103" s="54"/>
    </row>
    <row r="104" spans="1:5" ht="15.75" customHeight="1" x14ac:dyDescent="0.15">
      <c r="A104" s="22" t="s">
        <v>175</v>
      </c>
      <c r="B104" s="73"/>
      <c r="C104" s="54"/>
      <c r="D104" s="54"/>
      <c r="E104" s="54"/>
    </row>
    <row r="105" spans="1:5" ht="15.75" customHeight="1" x14ac:dyDescent="0.15">
      <c r="A105" s="22" t="s">
        <v>140</v>
      </c>
      <c r="B105" s="73"/>
      <c r="C105" s="54"/>
      <c r="D105" s="54"/>
      <c r="E105" s="54"/>
    </row>
    <row r="106" spans="1:5" ht="15.75" customHeight="1" x14ac:dyDescent="0.15">
      <c r="B106" s="24"/>
      <c r="C106" s="54"/>
      <c r="D106" s="54"/>
      <c r="E106" s="54"/>
    </row>
    <row r="107" spans="1:5" ht="15.75" customHeight="1" x14ac:dyDescent="0.15">
      <c r="B107" s="24"/>
      <c r="C107" s="54"/>
      <c r="D107" s="54"/>
      <c r="E107" s="54"/>
    </row>
    <row r="108" spans="1:5" ht="15.75" customHeight="1" x14ac:dyDescent="0.15">
      <c r="B108" s="24"/>
      <c r="C108" s="54"/>
      <c r="D108" s="54"/>
      <c r="E108" s="54"/>
    </row>
    <row r="109" spans="1:5" ht="15.75" customHeight="1" x14ac:dyDescent="0.15">
      <c r="B109" s="24"/>
      <c r="C109" s="54"/>
      <c r="D109" s="54"/>
      <c r="E109" s="54"/>
    </row>
    <row r="110" spans="1:5" ht="15.75" customHeight="1" x14ac:dyDescent="0.15">
      <c r="B110" s="24"/>
      <c r="C110" s="54"/>
      <c r="D110" s="54"/>
      <c r="E110" s="54"/>
    </row>
    <row r="111" spans="1:5" ht="15.75" customHeight="1" x14ac:dyDescent="0.15">
      <c r="B111" s="24"/>
      <c r="C111" s="54"/>
      <c r="D111" s="54"/>
      <c r="E111" s="54"/>
    </row>
    <row r="112" spans="1:5" ht="15.75" customHeight="1" x14ac:dyDescent="0.15">
      <c r="B112" s="24"/>
      <c r="C112" s="54"/>
      <c r="D112" s="54"/>
      <c r="E112" s="54"/>
    </row>
    <row r="113" spans="2:7" ht="15.75" customHeight="1" x14ac:dyDescent="0.15">
      <c r="B113" s="73"/>
      <c r="C113" s="54"/>
      <c r="D113" s="54"/>
      <c r="E113" s="54"/>
    </row>
    <row r="114" spans="2:7" ht="15.75" customHeight="1" x14ac:dyDescent="0.15">
      <c r="B114" s="24"/>
      <c r="C114" s="54"/>
      <c r="D114" s="54"/>
      <c r="E114" s="54"/>
    </row>
    <row r="115" spans="2:7" ht="15.75" customHeight="1" x14ac:dyDescent="0.15">
      <c r="B115" s="73"/>
      <c r="C115" s="54"/>
      <c r="D115" s="54"/>
      <c r="E115" s="54"/>
    </row>
    <row r="116" spans="2:7" ht="15.75" customHeight="1" x14ac:dyDescent="0.15">
      <c r="B116" s="53"/>
      <c r="C116" s="54"/>
      <c r="D116" s="54"/>
      <c r="E116" s="54"/>
    </row>
    <row r="117" spans="2:7" ht="15.75" customHeight="1" x14ac:dyDescent="0.15">
      <c r="B117" s="53"/>
      <c r="C117" s="54"/>
      <c r="D117" s="54"/>
      <c r="E117" s="54"/>
    </row>
    <row r="118" spans="2:7" ht="15.75" customHeight="1" x14ac:dyDescent="0.15">
      <c r="B118" s="24"/>
      <c r="C118" s="54"/>
      <c r="D118" s="54"/>
      <c r="E118" s="54"/>
    </row>
    <row r="119" spans="2:7" ht="15.75" customHeight="1" x14ac:dyDescent="0.15">
      <c r="B119" s="24"/>
      <c r="C119" s="54"/>
      <c r="D119" s="54"/>
      <c r="E119" s="54"/>
      <c r="G119" s="74"/>
    </row>
    <row r="120" spans="2:7" ht="15.75" customHeight="1" x14ac:dyDescent="0.15">
      <c r="B120" s="24"/>
      <c r="C120" s="54"/>
      <c r="D120" s="54"/>
      <c r="E120" s="54"/>
    </row>
    <row r="121" spans="2:7" ht="15.75" customHeight="1" x14ac:dyDescent="0.15">
      <c r="B121" s="24"/>
      <c r="C121" s="54"/>
      <c r="D121" s="54"/>
      <c r="E121" s="54"/>
    </row>
    <row r="122" spans="2:7" ht="15.75" customHeight="1" x14ac:dyDescent="0.15">
      <c r="B122" s="24"/>
      <c r="C122" s="54"/>
      <c r="D122" s="54"/>
      <c r="E122" s="54"/>
    </row>
    <row r="123" spans="2:7" ht="15.75" customHeight="1" x14ac:dyDescent="0.15">
      <c r="B123" s="75"/>
      <c r="C123" s="54"/>
      <c r="D123" s="54"/>
      <c r="E123" s="54"/>
    </row>
    <row r="124" spans="2:7" ht="15.75" customHeight="1" x14ac:dyDescent="0.15">
      <c r="B124" s="24"/>
      <c r="C124" s="54"/>
      <c r="D124" s="54"/>
      <c r="E124" s="54"/>
    </row>
    <row r="125" spans="2:7" ht="15.75" customHeight="1" x14ac:dyDescent="0.15">
      <c r="B125" s="24"/>
      <c r="C125" s="54"/>
      <c r="D125" s="54"/>
      <c r="E125" s="54"/>
    </row>
    <row r="126" spans="2:7" ht="15.75" customHeight="1" x14ac:dyDescent="0.15">
      <c r="B126" s="76"/>
      <c r="C126" s="54"/>
      <c r="D126" s="54"/>
      <c r="E126" s="54"/>
    </row>
    <row r="127" spans="2:7" ht="15.75" customHeight="1" x14ac:dyDescent="0.15">
      <c r="B127" s="76"/>
      <c r="C127" s="54"/>
      <c r="D127" s="54"/>
      <c r="E127" s="54"/>
    </row>
    <row r="128" spans="2:7" ht="15.75" customHeight="1" x14ac:dyDescent="0.15">
      <c r="B128" s="24"/>
      <c r="C128" s="54"/>
      <c r="D128" s="54"/>
      <c r="E128" s="54"/>
    </row>
    <row r="129" spans="2:5" ht="15.75" customHeight="1" x14ac:dyDescent="0.15">
      <c r="B129" s="24"/>
      <c r="C129" s="54"/>
      <c r="D129" s="54"/>
      <c r="E129" s="54"/>
    </row>
    <row r="130" spans="2:5" ht="15.75" customHeight="1" x14ac:dyDescent="0.15">
      <c r="B130" s="24"/>
      <c r="C130" s="54"/>
      <c r="D130" s="54"/>
      <c r="E130" s="54"/>
    </row>
    <row r="131" spans="2:5" ht="15.75" customHeight="1" x14ac:dyDescent="0.15">
      <c r="B131" s="75"/>
      <c r="C131" s="54"/>
      <c r="D131" s="54"/>
      <c r="E131" s="54"/>
    </row>
    <row r="132" spans="2:5" ht="15.75" customHeight="1" x14ac:dyDescent="0.15">
      <c r="B132" s="24"/>
      <c r="C132" s="77"/>
      <c r="D132" s="54"/>
      <c r="E132" s="54"/>
    </row>
    <row r="133" spans="2:5" ht="15.75" customHeight="1" x14ac:dyDescent="0.15">
      <c r="B133" s="24"/>
      <c r="C133" s="77"/>
      <c r="D133" s="54"/>
      <c r="E133" s="54"/>
    </row>
    <row r="134" spans="2:5" ht="15.75" customHeight="1" x14ac:dyDescent="0.15">
      <c r="B134" s="78"/>
      <c r="C134" s="77"/>
      <c r="D134" s="54"/>
      <c r="E134" s="54"/>
    </row>
    <row r="135" spans="2:5" ht="15.75" customHeight="1" x14ac:dyDescent="0.15">
      <c r="B135" s="78"/>
      <c r="C135" s="77"/>
      <c r="D135" s="54"/>
      <c r="E135" s="54"/>
    </row>
    <row r="136" spans="2:5" ht="15.75" customHeight="1" x14ac:dyDescent="0.15">
      <c r="B136" s="24"/>
      <c r="C136" s="77"/>
      <c r="D136" s="54"/>
      <c r="E136" s="54"/>
    </row>
    <row r="137" spans="2:5" ht="15.75" customHeight="1" x14ac:dyDescent="0.15">
      <c r="B137" s="24"/>
      <c r="C137" s="77"/>
      <c r="D137" s="54"/>
      <c r="E137" s="54"/>
    </row>
    <row r="138" spans="2:5" ht="15.75" customHeight="1" x14ac:dyDescent="0.15">
      <c r="B138" s="24"/>
      <c r="C138" s="77"/>
      <c r="D138" s="54"/>
      <c r="E138" s="54"/>
    </row>
    <row r="139" spans="2:5" ht="15.75" customHeight="1" x14ac:dyDescent="0.15">
      <c r="B139" s="24"/>
      <c r="C139" s="77"/>
      <c r="D139" s="54"/>
      <c r="E139" s="54"/>
    </row>
    <row r="140" spans="2:5" ht="15.75" customHeight="1" x14ac:dyDescent="0.15">
      <c r="B140" s="24"/>
      <c r="C140" s="54"/>
      <c r="D140" s="54"/>
      <c r="E140" s="54"/>
    </row>
    <row r="141" spans="2:5" ht="15.75" customHeight="1" x14ac:dyDescent="0.15">
      <c r="B141" s="24"/>
      <c r="C141" s="54"/>
      <c r="D141" s="54"/>
      <c r="E141" s="54"/>
    </row>
    <row r="142" spans="2:5" ht="15.75" customHeight="1" x14ac:dyDescent="0.15">
      <c r="B142" s="24"/>
      <c r="C142" s="77"/>
      <c r="D142" s="54"/>
      <c r="E142" s="54"/>
    </row>
    <row r="143" spans="2:5" ht="15.75" customHeight="1" x14ac:dyDescent="0.15">
      <c r="B143" s="73"/>
      <c r="C143" s="54"/>
      <c r="D143" s="54"/>
      <c r="E143" s="54"/>
    </row>
    <row r="144" spans="2:5" ht="15.75" customHeight="1" x14ac:dyDescent="0.15">
      <c r="B144" s="53"/>
      <c r="C144" s="54"/>
      <c r="D144" s="54"/>
      <c r="E144" s="54"/>
    </row>
    <row r="145" spans="2:5" ht="15.75" customHeight="1" x14ac:dyDescent="0.2">
      <c r="B145" s="79"/>
      <c r="C145" s="54"/>
      <c r="D145" s="54"/>
      <c r="E145" s="54"/>
    </row>
    <row r="146" spans="2:5" ht="15.75" customHeight="1" x14ac:dyDescent="0.2">
      <c r="B146" s="79"/>
      <c r="C146" s="54"/>
      <c r="D146" s="54"/>
      <c r="E146" s="54"/>
    </row>
    <row r="147" spans="2:5" ht="15.75" customHeight="1" x14ac:dyDescent="0.2">
      <c r="B147" s="80"/>
      <c r="C147" s="54"/>
      <c r="D147" s="54"/>
      <c r="E147" s="54"/>
    </row>
    <row r="148" spans="2:5" ht="15.75" customHeight="1" x14ac:dyDescent="0.15">
      <c r="B148" s="53"/>
      <c r="C148" s="54"/>
      <c r="D148" s="54"/>
      <c r="E148" s="54"/>
    </row>
    <row r="149" spans="2:5" ht="15.75" customHeight="1" x14ac:dyDescent="0.15">
      <c r="B149" s="75"/>
      <c r="C149" s="54"/>
      <c r="D149" s="54"/>
      <c r="E149" s="54"/>
    </row>
    <row r="150" spans="2:5" ht="15.75" customHeight="1" x14ac:dyDescent="0.15">
      <c r="B150" s="24"/>
      <c r="C150" s="54"/>
      <c r="D150" s="54"/>
      <c r="E150" s="54"/>
    </row>
    <row r="151" spans="2:5" ht="15.75" customHeight="1" x14ac:dyDescent="0.15">
      <c r="B151" s="24"/>
      <c r="C151" s="54"/>
      <c r="D151" s="54"/>
      <c r="E151" s="54"/>
    </row>
    <row r="152" spans="2:5" ht="15.75" customHeight="1" x14ac:dyDescent="0.15">
      <c r="B152" s="24"/>
      <c r="C152" s="54"/>
      <c r="D152" s="54"/>
      <c r="E152" s="54"/>
    </row>
    <row r="153" spans="2:5" ht="15.75" customHeight="1" x14ac:dyDescent="0.15">
      <c r="B153" s="24"/>
      <c r="C153" s="54"/>
      <c r="D153" s="54"/>
      <c r="E153" s="54"/>
    </row>
    <row r="154" spans="2:5" ht="15.75" customHeight="1" x14ac:dyDescent="0.15">
      <c r="B154" s="24"/>
      <c r="C154" s="54"/>
      <c r="D154" s="54"/>
      <c r="E154" s="54"/>
    </row>
    <row r="155" spans="2:5" ht="15.75" customHeight="1" x14ac:dyDescent="0.15">
      <c r="B155" s="24"/>
      <c r="C155" s="54"/>
      <c r="D155" s="54"/>
      <c r="E155" s="54"/>
    </row>
    <row r="156" spans="2:5" ht="15.75" customHeight="1" x14ac:dyDescent="0.15">
      <c r="B156" s="24"/>
      <c r="C156" s="54"/>
      <c r="D156" s="54"/>
      <c r="E156" s="54"/>
    </row>
    <row r="157" spans="2:5" ht="15.75" customHeight="1" x14ac:dyDescent="0.15">
      <c r="B157" s="75"/>
      <c r="C157" s="54"/>
      <c r="D157" s="54"/>
      <c r="E157" s="54"/>
    </row>
    <row r="158" spans="2:5" ht="15.75" customHeight="1" x14ac:dyDescent="0.15">
      <c r="B158" s="24"/>
      <c r="C158" s="54"/>
      <c r="D158" s="54"/>
      <c r="E158" s="54"/>
    </row>
    <row r="159" spans="2:5" ht="15.75" customHeight="1" x14ac:dyDescent="0.15">
      <c r="B159" s="24"/>
      <c r="C159" s="54"/>
      <c r="D159" s="54"/>
      <c r="E159" s="54"/>
    </row>
    <row r="160" spans="2:5" ht="15.75" customHeight="1" x14ac:dyDescent="0.15">
      <c r="B160" s="24"/>
      <c r="C160" s="54"/>
      <c r="D160" s="54"/>
      <c r="E160" s="54"/>
    </row>
    <row r="161" spans="2:5" ht="15.75" customHeight="1" x14ac:dyDescent="0.15">
      <c r="B161" s="24"/>
      <c r="C161" s="54"/>
      <c r="D161" s="54"/>
      <c r="E161" s="54"/>
    </row>
    <row r="162" spans="2:5" ht="15.75" customHeight="1" x14ac:dyDescent="0.15">
      <c r="B162" s="24"/>
      <c r="C162" s="54"/>
      <c r="D162" s="54"/>
      <c r="E162" s="54"/>
    </row>
    <row r="163" spans="2:5" ht="15.75" customHeight="1" x14ac:dyDescent="0.15">
      <c r="B163" s="24"/>
      <c r="C163" s="54"/>
      <c r="D163" s="54"/>
      <c r="E163" s="54"/>
    </row>
    <row r="164" spans="2:5" ht="15.75" customHeight="1" x14ac:dyDescent="0.15">
      <c r="B164" s="24"/>
      <c r="C164" s="54"/>
      <c r="D164" s="54"/>
      <c r="E164" s="54"/>
    </row>
    <row r="165" spans="2:5" ht="15.75" customHeight="1" x14ac:dyDescent="0.15">
      <c r="B165" s="24"/>
      <c r="C165" s="54"/>
      <c r="D165" s="54"/>
      <c r="E165" s="54"/>
    </row>
    <row r="166" spans="2:5" ht="15.75" customHeight="1" x14ac:dyDescent="0.15">
      <c r="B166" s="24"/>
      <c r="C166" s="54"/>
      <c r="D166" s="54"/>
      <c r="E166" s="54"/>
    </row>
    <row r="167" spans="2:5" ht="15.75" customHeight="1" x14ac:dyDescent="0.15">
      <c r="B167" s="24"/>
      <c r="C167" s="54"/>
      <c r="D167" s="54"/>
      <c r="E167" s="54"/>
    </row>
    <row r="168" spans="2:5" ht="15.75" customHeight="1" x14ac:dyDescent="0.15">
      <c r="B168" s="24"/>
      <c r="C168" s="54"/>
      <c r="D168" s="54"/>
      <c r="E168" s="54"/>
    </row>
    <row r="169" spans="2:5" ht="15.75" customHeight="1" x14ac:dyDescent="0.15">
      <c r="B169" s="24"/>
      <c r="C169" s="54"/>
      <c r="D169" s="54"/>
      <c r="E169" s="54"/>
    </row>
    <row r="170" spans="2:5" ht="15.75" customHeight="1" x14ac:dyDescent="0.15">
      <c r="B170" s="24"/>
      <c r="C170" s="54"/>
      <c r="D170" s="54"/>
      <c r="E170" s="54"/>
    </row>
    <row r="171" spans="2:5" ht="15.75" customHeight="1" x14ac:dyDescent="0.15">
      <c r="B171" s="24"/>
      <c r="C171" s="54"/>
      <c r="D171" s="54"/>
      <c r="E171" s="54"/>
    </row>
    <row r="172" spans="2:5" ht="15.75" customHeight="1" x14ac:dyDescent="0.15">
      <c r="B172" s="24"/>
      <c r="C172" s="54"/>
      <c r="D172" s="54"/>
      <c r="E172" s="54"/>
    </row>
    <row r="173" spans="2:5" ht="15.75" customHeight="1" x14ac:dyDescent="0.15">
      <c r="B173" s="24"/>
      <c r="C173" s="54"/>
      <c r="D173" s="54"/>
      <c r="E173" s="54"/>
    </row>
    <row r="174" spans="2:5" ht="15.75" customHeight="1" x14ac:dyDescent="0.15">
      <c r="B174" s="75"/>
      <c r="C174" s="54"/>
      <c r="D174" s="54"/>
      <c r="E174" s="54"/>
    </row>
    <row r="175" spans="2:5" ht="15.75" customHeight="1" x14ac:dyDescent="0.15">
      <c r="B175" s="24"/>
      <c r="C175" s="54"/>
      <c r="D175" s="54"/>
      <c r="E175" s="54"/>
    </row>
    <row r="176" spans="2:5" ht="15.75" customHeight="1" x14ac:dyDescent="0.15">
      <c r="B176" s="24"/>
      <c r="C176" s="54"/>
      <c r="D176" s="54"/>
      <c r="E176" s="54"/>
    </row>
    <row r="177" spans="2:5" ht="15.75" customHeight="1" x14ac:dyDescent="0.15">
      <c r="B177" s="24"/>
      <c r="C177" s="54"/>
      <c r="D177" s="54"/>
      <c r="E177" s="54"/>
    </row>
    <row r="178" spans="2:5" ht="15.75" customHeight="1" x14ac:dyDescent="0.15">
      <c r="B178" s="75"/>
      <c r="C178" s="54"/>
      <c r="D178" s="54"/>
      <c r="E178" s="54"/>
    </row>
    <row r="179" spans="2:5" ht="15.75" customHeight="1" x14ac:dyDescent="0.15">
      <c r="B179" s="24"/>
      <c r="C179" s="54"/>
      <c r="D179" s="54"/>
      <c r="E179" s="54"/>
    </row>
    <row r="180" spans="2:5" ht="15.75" customHeight="1" x14ac:dyDescent="0.15">
      <c r="B180" s="24"/>
      <c r="C180" s="54"/>
      <c r="D180" s="54"/>
      <c r="E180" s="54"/>
    </row>
    <row r="181" spans="2:5" ht="15.75" customHeight="1" x14ac:dyDescent="0.15">
      <c r="B181" s="24"/>
      <c r="C181" s="54"/>
      <c r="D181" s="54"/>
      <c r="E181" s="54"/>
    </row>
    <row r="182" spans="2:5" ht="15.75" customHeight="1" x14ac:dyDescent="0.15">
      <c r="B182" s="24"/>
      <c r="C182" s="54"/>
      <c r="D182" s="54"/>
      <c r="E182" s="54"/>
    </row>
    <row r="183" spans="2:5" ht="15.75" customHeight="1" x14ac:dyDescent="0.15">
      <c r="B183" s="24"/>
      <c r="C183" s="54"/>
      <c r="D183" s="54"/>
      <c r="E183" s="54"/>
    </row>
    <row r="184" spans="2:5" ht="15.75" customHeight="1" x14ac:dyDescent="0.15">
      <c r="B184" s="24"/>
      <c r="C184" s="54"/>
      <c r="D184" s="54"/>
      <c r="E184" s="54"/>
    </row>
    <row r="185" spans="2:5" ht="15.75" customHeight="1" x14ac:dyDescent="0.15">
      <c r="B185" s="24"/>
      <c r="C185" s="54"/>
      <c r="D185" s="54"/>
      <c r="E185" s="54"/>
    </row>
    <row r="186" spans="2:5" ht="15.75" customHeight="1" x14ac:dyDescent="0.15">
      <c r="B186" s="24"/>
      <c r="C186" s="54"/>
      <c r="D186" s="54"/>
      <c r="E186" s="54"/>
    </row>
    <row r="187" spans="2:5" ht="15.75" customHeight="1" x14ac:dyDescent="0.15">
      <c r="B187" s="24"/>
      <c r="C187" s="54"/>
      <c r="D187" s="54"/>
      <c r="E187" s="54"/>
    </row>
    <row r="188" spans="2:5" ht="15.75" customHeight="1" x14ac:dyDescent="0.15">
      <c r="B188" s="24"/>
      <c r="C188" s="54"/>
      <c r="D188" s="54"/>
      <c r="E188" s="54"/>
    </row>
    <row r="189" spans="2:5" ht="15.75" customHeight="1" x14ac:dyDescent="0.15">
      <c r="B189" s="24"/>
      <c r="C189" s="54"/>
      <c r="D189" s="54"/>
      <c r="E189" s="54"/>
    </row>
    <row r="190" spans="2:5" ht="15.75" customHeight="1" x14ac:dyDescent="0.15">
      <c r="B190" s="78"/>
      <c r="C190" s="54"/>
      <c r="D190" s="54"/>
      <c r="E190" s="54"/>
    </row>
    <row r="191" spans="2:5" ht="15.75" customHeight="1" x14ac:dyDescent="0.15">
      <c r="B191" s="24"/>
      <c r="C191" s="54"/>
      <c r="D191" s="54"/>
      <c r="E191" s="54"/>
    </row>
    <row r="192" spans="2:5" ht="15.75" customHeight="1" x14ac:dyDescent="0.15">
      <c r="B192" s="24"/>
      <c r="C192" s="54"/>
      <c r="D192" s="54"/>
      <c r="E192" s="54"/>
    </row>
    <row r="193" spans="2:5" ht="15.75" customHeight="1" x14ac:dyDescent="0.15">
      <c r="B193" s="24"/>
      <c r="C193" s="54"/>
      <c r="D193" s="54"/>
      <c r="E193" s="54"/>
    </row>
    <row r="194" spans="2:5" ht="15.75" customHeight="1" x14ac:dyDescent="0.15">
      <c r="B194" s="53"/>
      <c r="C194" s="54"/>
      <c r="D194" s="54"/>
      <c r="E194" s="54"/>
    </row>
    <row r="195" spans="2:5" ht="15.75" customHeight="1" x14ac:dyDescent="0.15">
      <c r="B195" s="53"/>
      <c r="C195" s="54"/>
      <c r="D195" s="54"/>
      <c r="E195" s="54"/>
    </row>
    <row r="196" spans="2:5" ht="15.75" customHeight="1" x14ac:dyDescent="0.15">
      <c r="B196" s="75"/>
      <c r="C196" s="54"/>
      <c r="D196" s="54"/>
      <c r="E196" s="54"/>
    </row>
    <row r="197" spans="2:5" ht="15.75" customHeight="1" x14ac:dyDescent="0.15">
      <c r="B197" s="75"/>
      <c r="C197" s="54"/>
      <c r="D197" s="54"/>
      <c r="E197" s="54"/>
    </row>
    <row r="198" spans="2:5" ht="15.75" customHeight="1" x14ac:dyDescent="0.15">
      <c r="B198" s="53"/>
      <c r="C198" s="54"/>
      <c r="D198" s="54"/>
      <c r="E198" s="54"/>
    </row>
    <row r="199" spans="2:5" ht="15.75" customHeight="1" x14ac:dyDescent="0.2">
      <c r="B199" s="79"/>
      <c r="C199" s="54"/>
      <c r="D199" s="54"/>
      <c r="E199" s="54"/>
    </row>
    <row r="200" spans="2:5" ht="15.75" customHeight="1" x14ac:dyDescent="0.2">
      <c r="B200" s="79"/>
      <c r="C200" s="54"/>
      <c r="D200" s="54"/>
      <c r="E200" s="54"/>
    </row>
    <row r="201" spans="2:5" ht="15.75" customHeight="1" x14ac:dyDescent="0.2">
      <c r="B201" s="81"/>
      <c r="C201" s="54"/>
      <c r="D201" s="54"/>
      <c r="E201" s="54"/>
    </row>
    <row r="202" spans="2:5" ht="15.75" customHeight="1" x14ac:dyDescent="0.15"/>
    <row r="203" spans="2:5" ht="15.75" customHeight="1" x14ac:dyDescent="0.15"/>
    <row r="204" spans="2:5" ht="15.75" customHeight="1" x14ac:dyDescent="0.15"/>
    <row r="205" spans="2:5" ht="15.75" customHeight="1" x14ac:dyDescent="0.15"/>
    <row r="206" spans="2:5" ht="15.75" customHeight="1" x14ac:dyDescent="0.15"/>
    <row r="207" spans="2:5" ht="15.75" customHeight="1" x14ac:dyDescent="0.15">
      <c r="D207" s="82"/>
    </row>
    <row r="208" spans="2:5" ht="15.75" customHeight="1" x14ac:dyDescent="0.15">
      <c r="D208" s="82"/>
    </row>
    <row r="209" spans="4:4" ht="15.75" customHeight="1" x14ac:dyDescent="0.15">
      <c r="D209" s="82"/>
    </row>
    <row r="210" spans="4:4" ht="18.95" customHeight="1" x14ac:dyDescent="0.15"/>
    <row r="211" spans="4:4" ht="18.95" customHeight="1" x14ac:dyDescent="0.15"/>
    <row r="212" spans="4:4" ht="18.95" customHeight="1" x14ac:dyDescent="0.15"/>
    <row r="213" spans="4:4" ht="18.95" customHeight="1" x14ac:dyDescent="0.15"/>
    <row r="214" spans="4:4" ht="18.95" customHeight="1" x14ac:dyDescent="0.15"/>
    <row r="215" spans="4:4" ht="18.95" customHeight="1" x14ac:dyDescent="0.15">
      <c r="D215" s="82"/>
    </row>
    <row r="216" spans="4:4" ht="18.95" customHeight="1" x14ac:dyDescent="0.15">
      <c r="D216" s="82"/>
    </row>
    <row r="217" spans="4:4" ht="18.95" customHeight="1" x14ac:dyDescent="0.15">
      <c r="D217" s="82"/>
    </row>
    <row r="218" spans="4:4" ht="18.95" customHeight="1" x14ac:dyDescent="0.15">
      <c r="D218" s="82"/>
    </row>
    <row r="219" spans="4:4" ht="18.95" customHeight="1" x14ac:dyDescent="0.15"/>
    <row r="220" spans="4:4" ht="18.95" customHeight="1" x14ac:dyDescent="0.15"/>
    <row r="221" spans="4:4" ht="18.95" customHeight="1" x14ac:dyDescent="0.15">
      <c r="D221" s="82"/>
    </row>
    <row r="222" spans="4:4" ht="18.95" customHeight="1" x14ac:dyDescent="0.15"/>
    <row r="223" spans="4:4" ht="18.95" customHeight="1" x14ac:dyDescent="0.15"/>
    <row r="224" spans="4:4" ht="18.95" customHeight="1" x14ac:dyDescent="0.15"/>
    <row r="225" spans="4:4" ht="18.95" customHeight="1" x14ac:dyDescent="0.15"/>
    <row r="226" spans="4:4" ht="18.95" customHeight="1" x14ac:dyDescent="0.15"/>
    <row r="227" spans="4:4" ht="18.95" customHeight="1" x14ac:dyDescent="0.15">
      <c r="D227" s="82"/>
    </row>
    <row r="228" spans="4:4" ht="18.95" customHeight="1" x14ac:dyDescent="0.15"/>
    <row r="229" spans="4:4" ht="18.95" customHeight="1" x14ac:dyDescent="0.15"/>
    <row r="230" spans="4:4" ht="18.95" customHeight="1" x14ac:dyDescent="0.15"/>
    <row r="231" spans="4:4" ht="18.95" customHeight="1" x14ac:dyDescent="0.15"/>
    <row r="232" spans="4:4" ht="18.95" customHeight="1" x14ac:dyDescent="0.15"/>
    <row r="233" spans="4:4" ht="18.95" customHeight="1" x14ac:dyDescent="0.15"/>
    <row r="234" spans="4:4" ht="18.95" customHeight="1" x14ac:dyDescent="0.15"/>
    <row r="235" spans="4:4" ht="18.95" customHeight="1" x14ac:dyDescent="0.15"/>
    <row r="236" spans="4:4" ht="18.95" customHeight="1" x14ac:dyDescent="0.15"/>
  </sheetData>
  <mergeCells count="116">
    <mergeCell ref="A7:H7"/>
    <mergeCell ref="A9:H9"/>
    <mergeCell ref="A10:H10"/>
    <mergeCell ref="A11:H11"/>
    <mergeCell ref="A12:H12"/>
    <mergeCell ref="A14:H14"/>
    <mergeCell ref="A1:I1"/>
    <mergeCell ref="A2:I2"/>
    <mergeCell ref="A3:H3"/>
    <mergeCell ref="A4:H4"/>
    <mergeCell ref="A5:H5"/>
    <mergeCell ref="A6:H6"/>
    <mergeCell ref="A22:H22"/>
    <mergeCell ref="A23:H23"/>
    <mergeCell ref="A24:H24"/>
    <mergeCell ref="C26:D26"/>
    <mergeCell ref="E26:F26"/>
    <mergeCell ref="G26:H26"/>
    <mergeCell ref="A15:H15"/>
    <mergeCell ref="A16:H16"/>
    <mergeCell ref="A17:H17"/>
    <mergeCell ref="A19:H19"/>
    <mergeCell ref="A20:H20"/>
    <mergeCell ref="A21:H21"/>
    <mergeCell ref="C30:D30"/>
    <mergeCell ref="C31:D31"/>
    <mergeCell ref="E31:F31"/>
    <mergeCell ref="G31:H31"/>
    <mergeCell ref="C32:D32"/>
    <mergeCell ref="E32:F32"/>
    <mergeCell ref="G32:H32"/>
    <mergeCell ref="C28:D28"/>
    <mergeCell ref="E28:F28"/>
    <mergeCell ref="G28:H28"/>
    <mergeCell ref="C29:D29"/>
    <mergeCell ref="E29:F29"/>
    <mergeCell ref="G29:H29"/>
    <mergeCell ref="C35:D35"/>
    <mergeCell ref="E35:F35"/>
    <mergeCell ref="G35:H35"/>
    <mergeCell ref="C36:D36"/>
    <mergeCell ref="E36:F36"/>
    <mergeCell ref="G36:H36"/>
    <mergeCell ref="C33:D33"/>
    <mergeCell ref="E33:F33"/>
    <mergeCell ref="G33:H33"/>
    <mergeCell ref="C34:D34"/>
    <mergeCell ref="E34:F34"/>
    <mergeCell ref="G34:H34"/>
    <mergeCell ref="C37:D37"/>
    <mergeCell ref="E37:F37"/>
    <mergeCell ref="G37:H37"/>
    <mergeCell ref="A39:I39"/>
    <mergeCell ref="A40:I40"/>
    <mergeCell ref="B42:B43"/>
    <mergeCell ref="C42:E43"/>
    <mergeCell ref="F42:G43"/>
    <mergeCell ref="H42:I43"/>
    <mergeCell ref="F48:G48"/>
    <mergeCell ref="F49:G49"/>
    <mergeCell ref="H49:I49"/>
    <mergeCell ref="C53:E53"/>
    <mergeCell ref="F53:G53"/>
    <mergeCell ref="H53:I53"/>
    <mergeCell ref="C45:E45"/>
    <mergeCell ref="F45:G45"/>
    <mergeCell ref="H45:I45"/>
    <mergeCell ref="C46:E46"/>
    <mergeCell ref="F46:G46"/>
    <mergeCell ref="H46:I46"/>
    <mergeCell ref="B63:C63"/>
    <mergeCell ref="D63:F63"/>
    <mergeCell ref="G63:I63"/>
    <mergeCell ref="B64:C64"/>
    <mergeCell ref="D64:F64"/>
    <mergeCell ref="G64:I64"/>
    <mergeCell ref="C54:E54"/>
    <mergeCell ref="F54:G54"/>
    <mergeCell ref="H54:I54"/>
    <mergeCell ref="B62:C62"/>
    <mergeCell ref="D62:F62"/>
    <mergeCell ref="G62:I62"/>
    <mergeCell ref="B67:C67"/>
    <mergeCell ref="D67:F67"/>
    <mergeCell ref="G67:I67"/>
    <mergeCell ref="B68:C68"/>
    <mergeCell ref="D68:F68"/>
    <mergeCell ref="G68:I68"/>
    <mergeCell ref="B65:C65"/>
    <mergeCell ref="D65:F65"/>
    <mergeCell ref="G65:I65"/>
    <mergeCell ref="B66:C66"/>
    <mergeCell ref="D66:F66"/>
    <mergeCell ref="G66:I66"/>
    <mergeCell ref="B71:C71"/>
    <mergeCell ref="D71:F71"/>
    <mergeCell ref="G71:I71"/>
    <mergeCell ref="B72:C72"/>
    <mergeCell ref="D72:F72"/>
    <mergeCell ref="G72:I72"/>
    <mergeCell ref="B69:C69"/>
    <mergeCell ref="D69:F69"/>
    <mergeCell ref="G69:I69"/>
    <mergeCell ref="B70:C70"/>
    <mergeCell ref="D70:F70"/>
    <mergeCell ref="G70:I70"/>
    <mergeCell ref="C89:D89"/>
    <mergeCell ref="E89:F89"/>
    <mergeCell ref="C90:D90"/>
    <mergeCell ref="D73:F73"/>
    <mergeCell ref="C86:D86"/>
    <mergeCell ref="E86:F86"/>
    <mergeCell ref="C87:D87"/>
    <mergeCell ref="E87:F87"/>
    <mergeCell ref="C88:D88"/>
    <mergeCell ref="E88:F88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E3A0-F0CD-4A6D-8590-C78B39D25C1C}">
  <dimension ref="A1:F20"/>
  <sheetViews>
    <sheetView workbookViewId="0">
      <selection activeCell="E10" sqref="E10"/>
    </sheetView>
  </sheetViews>
  <sheetFormatPr defaultRowHeight="12.75" x14ac:dyDescent="0.15"/>
  <cols>
    <col min="1" max="1" width="14.125" style="22" customWidth="1"/>
    <col min="2" max="2" width="13.125" style="22" bestFit="1" customWidth="1"/>
    <col min="3" max="3" width="14.125" style="22" bestFit="1" customWidth="1"/>
    <col min="4" max="4" width="11.25" style="22" bestFit="1" customWidth="1"/>
    <col min="5" max="5" width="10.25" style="22" bestFit="1" customWidth="1"/>
    <col min="6" max="6" width="12.25" style="22" bestFit="1" customWidth="1"/>
    <col min="7" max="16384" width="9" style="22"/>
  </cols>
  <sheetData>
    <row r="1" spans="1:6" x14ac:dyDescent="0.15">
      <c r="A1" s="22" t="s">
        <v>176</v>
      </c>
    </row>
    <row r="4" spans="1:6" x14ac:dyDescent="0.15">
      <c r="A4" s="22" t="s">
        <v>177</v>
      </c>
    </row>
    <row r="5" spans="1:6" x14ac:dyDescent="0.15">
      <c r="A5" s="29" t="s">
        <v>117</v>
      </c>
      <c r="B5" s="29" t="s">
        <v>143</v>
      </c>
      <c r="C5" s="28" t="s">
        <v>144</v>
      </c>
      <c r="D5" s="26" t="s">
        <v>121</v>
      </c>
    </row>
    <row r="6" spans="1:6" x14ac:dyDescent="0.15">
      <c r="A6" s="67" t="s">
        <v>145</v>
      </c>
      <c r="B6" s="83">
        <v>932124964</v>
      </c>
      <c r="C6" s="83">
        <f>B6-D6</f>
        <v>331678253</v>
      </c>
      <c r="D6" s="84">
        <v>600446711</v>
      </c>
    </row>
    <row r="7" spans="1:6" x14ac:dyDescent="0.15">
      <c r="A7" s="67" t="s">
        <v>146</v>
      </c>
      <c r="B7" s="85">
        <v>533011839</v>
      </c>
      <c r="C7" s="85">
        <f>B7-D7</f>
        <v>313011727</v>
      </c>
      <c r="D7" s="86">
        <v>220000112</v>
      </c>
    </row>
    <row r="8" spans="1:6" x14ac:dyDescent="0.15">
      <c r="A8" s="67" t="s">
        <v>147</v>
      </c>
      <c r="B8" s="85">
        <v>29065256</v>
      </c>
      <c r="C8" s="85">
        <f t="shared" ref="C8:C14" si="0">B8-D8</f>
        <v>24799713</v>
      </c>
      <c r="D8" s="86">
        <v>4265543</v>
      </c>
    </row>
    <row r="9" spans="1:6" x14ac:dyDescent="0.15">
      <c r="A9" s="67" t="s">
        <v>148</v>
      </c>
      <c r="B9" s="85">
        <v>56096740</v>
      </c>
      <c r="C9" s="85">
        <f t="shared" si="0"/>
        <v>52803546</v>
      </c>
      <c r="D9" s="86">
        <v>3293194</v>
      </c>
    </row>
    <row r="10" spans="1:6" x14ac:dyDescent="0.15">
      <c r="A10" s="67" t="s">
        <v>149</v>
      </c>
      <c r="B10" s="85">
        <v>5740009</v>
      </c>
      <c r="C10" s="85">
        <f t="shared" si="0"/>
        <v>5561539.333333333</v>
      </c>
      <c r="D10" s="86">
        <v>178469.66666666666</v>
      </c>
    </row>
    <row r="11" spans="1:6" x14ac:dyDescent="0.15">
      <c r="A11" s="67" t="s">
        <v>150</v>
      </c>
      <c r="B11" s="85">
        <v>5367584</v>
      </c>
      <c r="C11" s="85">
        <f t="shared" si="0"/>
        <v>0</v>
      </c>
      <c r="D11" s="86">
        <v>5367584</v>
      </c>
    </row>
    <row r="12" spans="1:6" x14ac:dyDescent="0.15">
      <c r="A12" s="67" t="s">
        <v>151</v>
      </c>
      <c r="B12" s="85">
        <v>50300</v>
      </c>
      <c r="C12" s="85">
        <f t="shared" si="0"/>
        <v>0</v>
      </c>
      <c r="D12" s="86">
        <v>50300</v>
      </c>
    </row>
    <row r="13" spans="1:6" x14ac:dyDescent="0.15">
      <c r="A13" s="67" t="s">
        <v>152</v>
      </c>
      <c r="B13" s="85">
        <v>2063800</v>
      </c>
      <c r="C13" s="85">
        <f t="shared" si="0"/>
        <v>2063800</v>
      </c>
      <c r="D13" s="86">
        <v>0</v>
      </c>
    </row>
    <row r="14" spans="1:6" x14ac:dyDescent="0.15">
      <c r="A14" s="67" t="s">
        <v>153</v>
      </c>
      <c r="B14" s="87">
        <v>12801780</v>
      </c>
      <c r="C14" s="85">
        <f t="shared" si="0"/>
        <v>9761451</v>
      </c>
      <c r="D14" s="88">
        <v>3040329</v>
      </c>
    </row>
    <row r="15" spans="1:6" ht="13.5" thickBot="1" x14ac:dyDescent="0.2">
      <c r="A15" s="29" t="s">
        <v>131</v>
      </c>
      <c r="B15" s="89">
        <f>SUM(B6:B14)</f>
        <v>1576322272</v>
      </c>
      <c r="C15" s="89">
        <f>SUM(C6:C14)</f>
        <v>739680029.33333337</v>
      </c>
      <c r="D15" s="90">
        <f>SUM(D6:D14)</f>
        <v>836642242.66666663</v>
      </c>
    </row>
    <row r="16" spans="1:6" ht="13.5" thickTop="1" x14ac:dyDescent="0.15">
      <c r="C16" s="91"/>
      <c r="D16" s="91"/>
      <c r="E16" s="91"/>
      <c r="F16" s="91"/>
    </row>
    <row r="17" spans="1:6" x14ac:dyDescent="0.15">
      <c r="A17" s="22" t="s">
        <v>178</v>
      </c>
      <c r="C17" s="91"/>
      <c r="D17" s="91"/>
      <c r="E17" s="91"/>
      <c r="F17" s="91"/>
    </row>
    <row r="18" spans="1:6" x14ac:dyDescent="0.15">
      <c r="A18" s="169" t="s">
        <v>117</v>
      </c>
      <c r="B18" s="169" t="s">
        <v>179</v>
      </c>
      <c r="C18" s="170" t="s">
        <v>119</v>
      </c>
      <c r="D18" s="170" t="s">
        <v>120</v>
      </c>
      <c r="E18" s="170"/>
      <c r="F18" s="170" t="s">
        <v>180</v>
      </c>
    </row>
    <row r="19" spans="1:6" x14ac:dyDescent="0.15">
      <c r="A19" s="169"/>
      <c r="B19" s="169"/>
      <c r="C19" s="170"/>
      <c r="D19" s="92" t="s">
        <v>181</v>
      </c>
      <c r="E19" s="92" t="s">
        <v>182</v>
      </c>
      <c r="F19" s="170"/>
    </row>
    <row r="20" spans="1:6" x14ac:dyDescent="0.15">
      <c r="A20" s="93" t="s">
        <v>183</v>
      </c>
      <c r="B20" s="37">
        <v>14093709</v>
      </c>
      <c r="C20" s="94">
        <v>1774343</v>
      </c>
      <c r="D20" s="94">
        <v>0</v>
      </c>
      <c r="E20" s="94">
        <v>0</v>
      </c>
      <c r="F20" s="94">
        <f>B20+C20-D20-E20</f>
        <v>15868052</v>
      </c>
    </row>
  </sheetData>
  <mergeCells count="5">
    <mergeCell ref="A18:A19"/>
    <mergeCell ref="B18:B19"/>
    <mergeCell ref="C18:C19"/>
    <mergeCell ref="D18:E18"/>
    <mergeCell ref="F18:F1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正味財産増減計算書</vt:lpstr>
      <vt:lpstr>貸借対照表</vt:lpstr>
      <vt:lpstr>財務諸表に対する注記</vt:lpstr>
      <vt:lpstr>付属明細書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教育会館 04</cp:lastModifiedBy>
  <cp:lastPrinted>2026-05-21T05:03:22Z</cp:lastPrinted>
  <dcterms:created xsi:type="dcterms:W3CDTF">2013-05-17T02:35:48Z</dcterms:created>
  <dcterms:modified xsi:type="dcterms:W3CDTF">2026-06-25T23:41:10Z</dcterms:modified>
</cp:coreProperties>
</file>